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versidad\[10]Décimo Semestre\Ingeniería Sísmica\Procesamiento datos del censo\Mapping\"/>
    </mc:Choice>
  </mc:AlternateContent>
  <bookViews>
    <workbookView xWindow="0" yWindow="0" windowWidth="20490" windowHeight="7365" firstSheet="1" activeTab="5"/>
  </bookViews>
  <sheets>
    <sheet name="mapping_list" sheetId="1" r:id="rId1"/>
    <sheet name="Conteo_municipios" sheetId="7" r:id="rId2"/>
    <sheet name="mapping types" sheetId="2" r:id="rId3"/>
    <sheet name="mapping" sheetId="3" r:id="rId4"/>
    <sheet name="mapping_detailed_1" sheetId="4" r:id="rId5"/>
    <sheet name="mapping_detailed_2" sheetId="8" r:id="rId6"/>
    <sheet name="Building classes" sheetId="5" r:id="rId7"/>
  </sheets>
  <externalReferences>
    <externalReference r:id="rId8"/>
  </externalReferences>
  <definedNames>
    <definedName name="_xlnm._FilterDatabase" localSheetId="4" hidden="1">mapping_detailed_1!$A$1:$F$460</definedName>
    <definedName name="_xlnm._FilterDatabase" localSheetId="0" hidden="1">mapping_list!$A$1:$L$1123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2" i="1"/>
  <c r="L1003" i="1"/>
  <c r="L2" i="1"/>
  <c r="K1121" i="1"/>
  <c r="L1121" i="1" s="1"/>
  <c r="K1122" i="1"/>
  <c r="L1122" i="1" s="1"/>
  <c r="K1123" i="1"/>
  <c r="L1123" i="1" s="1"/>
  <c r="K1120" i="1"/>
  <c r="L1120" i="1" s="1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2" i="7"/>
  <c r="K777" i="1"/>
  <c r="L777" i="1" s="1"/>
  <c r="K843" i="1"/>
  <c r="L843" i="1" s="1"/>
  <c r="K956" i="1"/>
  <c r="L956" i="1" s="1"/>
  <c r="K146" i="1"/>
  <c r="L146" i="1" s="1"/>
  <c r="K542" i="1"/>
  <c r="L542" i="1" s="1"/>
  <c r="K654" i="1"/>
  <c r="L654" i="1" s="1"/>
  <c r="K684" i="1"/>
  <c r="L684" i="1" s="1"/>
  <c r="K20" i="1"/>
  <c r="L20" i="1" s="1"/>
  <c r="K829" i="1"/>
  <c r="L829" i="1" s="1"/>
  <c r="K319" i="1"/>
  <c r="L319" i="1" s="1"/>
  <c r="K713" i="1"/>
  <c r="L713" i="1" s="1"/>
  <c r="K602" i="1"/>
  <c r="L602" i="1" s="1"/>
  <c r="K403" i="1"/>
  <c r="L403" i="1" s="1"/>
  <c r="K1009" i="1"/>
  <c r="L1009" i="1" s="1"/>
  <c r="K428" i="1"/>
  <c r="L428" i="1" s="1"/>
  <c r="K817" i="1"/>
  <c r="L817" i="1" s="1"/>
  <c r="K875" i="1"/>
  <c r="L875" i="1" s="1"/>
  <c r="K362" i="1"/>
  <c r="L362" i="1" s="1"/>
  <c r="K1029" i="1"/>
  <c r="L1029" i="1" s="1"/>
  <c r="K930" i="1"/>
  <c r="L930" i="1" s="1"/>
  <c r="K60" i="1"/>
  <c r="L60" i="1" s="1"/>
  <c r="K849" i="1"/>
  <c r="L849" i="1" s="1"/>
  <c r="K48" i="1"/>
  <c r="L48" i="1" s="1"/>
  <c r="K833" i="1"/>
  <c r="L833" i="1" s="1"/>
  <c r="K388" i="1"/>
  <c r="L388" i="1" s="1"/>
  <c r="K1106" i="1"/>
  <c r="L1106" i="1" s="1"/>
  <c r="K81" i="1"/>
  <c r="L81" i="1" s="1"/>
  <c r="K269" i="1"/>
  <c r="L269" i="1" s="1"/>
  <c r="K358" i="1"/>
  <c r="L358" i="1" s="1"/>
  <c r="K825" i="1"/>
  <c r="L825" i="1" s="1"/>
  <c r="K1035" i="1"/>
  <c r="L1035" i="1" s="1"/>
  <c r="K33" i="1"/>
  <c r="L33" i="1" s="1"/>
  <c r="K824" i="1"/>
  <c r="L824" i="1" s="1"/>
  <c r="K836" i="1"/>
  <c r="L836" i="1" s="1"/>
  <c r="K1044" i="1"/>
  <c r="L1044" i="1" s="1"/>
  <c r="K1074" i="1"/>
  <c r="L1074" i="1" s="1"/>
  <c r="K106" i="1"/>
  <c r="L106" i="1" s="1"/>
  <c r="K408" i="1"/>
  <c r="L408" i="1" s="1"/>
  <c r="K982" i="1"/>
  <c r="L982" i="1" s="1"/>
  <c r="K123" i="1"/>
  <c r="L123" i="1" s="1"/>
  <c r="K649" i="1"/>
  <c r="L649" i="1" s="1"/>
  <c r="K1071" i="1"/>
  <c r="L1071" i="1" s="1"/>
  <c r="K827" i="1"/>
  <c r="L827" i="1" s="1"/>
  <c r="K977" i="1"/>
  <c r="L977" i="1" s="1"/>
  <c r="K980" i="1"/>
  <c r="L980" i="1" s="1"/>
  <c r="K52" i="1"/>
  <c r="L52" i="1" s="1"/>
  <c r="K46" i="1"/>
  <c r="L46" i="1" s="1"/>
  <c r="K966" i="1"/>
  <c r="L966" i="1" s="1"/>
  <c r="K609" i="1"/>
  <c r="L609" i="1" s="1"/>
  <c r="K1026" i="1"/>
  <c r="L1026" i="1" s="1"/>
  <c r="K142" i="1"/>
  <c r="L142" i="1" s="1"/>
  <c r="K182" i="1"/>
  <c r="L182" i="1" s="1"/>
  <c r="K1033" i="1"/>
  <c r="L1033" i="1" s="1"/>
  <c r="K973" i="1"/>
  <c r="L973" i="1" s="1"/>
  <c r="K1012" i="1"/>
  <c r="L1012" i="1" s="1"/>
  <c r="K981" i="1"/>
  <c r="L981" i="1" s="1"/>
  <c r="K1086" i="1"/>
  <c r="L1086" i="1" s="1"/>
  <c r="K34" i="1"/>
  <c r="L34" i="1" s="1"/>
  <c r="K920" i="1"/>
  <c r="L920" i="1" s="1"/>
  <c r="K381" i="1"/>
  <c r="L381" i="1" s="1"/>
  <c r="K172" i="1"/>
  <c r="L172" i="1" s="1"/>
  <c r="K954" i="1"/>
  <c r="L954" i="1" s="1"/>
  <c r="K136" i="1"/>
  <c r="L136" i="1" s="1"/>
  <c r="K145" i="1"/>
  <c r="L145" i="1" s="1"/>
  <c r="K560" i="1"/>
  <c r="L560" i="1" s="1"/>
  <c r="K952" i="1"/>
  <c r="L952" i="1" s="1"/>
  <c r="K184" i="1"/>
  <c r="L184" i="1" s="1"/>
  <c r="K434" i="1"/>
  <c r="L434" i="1" s="1"/>
  <c r="K429" i="1"/>
  <c r="L429" i="1" s="1"/>
  <c r="K539" i="1"/>
  <c r="L539" i="1" s="1"/>
  <c r="K435" i="1"/>
  <c r="L435" i="1" s="1"/>
  <c r="K619" i="1"/>
  <c r="L619" i="1" s="1"/>
  <c r="K1053" i="1"/>
  <c r="L1053" i="1" s="1"/>
  <c r="K847" i="1"/>
  <c r="L847" i="1" s="1"/>
  <c r="K105" i="1"/>
  <c r="L105" i="1" s="1"/>
  <c r="K656" i="1"/>
  <c r="L656" i="1" s="1"/>
  <c r="K321" i="1"/>
  <c r="L321" i="1" s="1"/>
  <c r="K820" i="1"/>
  <c r="L820" i="1" s="1"/>
  <c r="K180" i="1"/>
  <c r="L180" i="1" s="1"/>
  <c r="K8" i="1"/>
  <c r="L8" i="1" s="1"/>
  <c r="K670" i="1"/>
  <c r="L670" i="1" s="1"/>
  <c r="K1051" i="1"/>
  <c r="L1051" i="1" s="1"/>
  <c r="K645" i="1"/>
  <c r="L645" i="1" s="1"/>
  <c r="K18" i="1"/>
  <c r="L18" i="1" s="1"/>
  <c r="K704" i="1"/>
  <c r="L704" i="1" s="1"/>
  <c r="K110" i="1"/>
  <c r="L110" i="1" s="1"/>
  <c r="K711" i="1"/>
  <c r="L711" i="1" s="1"/>
  <c r="K946" i="1"/>
  <c r="L946" i="1" s="1"/>
  <c r="K1023" i="1"/>
  <c r="L1023" i="1" s="1"/>
  <c r="K653" i="1"/>
  <c r="L653" i="1" s="1"/>
  <c r="K657" i="1"/>
  <c r="L657" i="1" s="1"/>
  <c r="K412" i="1"/>
  <c r="L412" i="1" s="1"/>
  <c r="K586" i="1"/>
  <c r="L586" i="1" s="1"/>
  <c r="K1082" i="1"/>
  <c r="L1082" i="1" s="1"/>
  <c r="K411" i="1"/>
  <c r="L411" i="1" s="1"/>
  <c r="K763" i="1"/>
  <c r="L763" i="1" s="1"/>
  <c r="K1073" i="1"/>
  <c r="L1073" i="1" s="1"/>
  <c r="K1070" i="1"/>
  <c r="L1070" i="1" s="1"/>
  <c r="K417" i="1"/>
  <c r="L417" i="1" s="1"/>
  <c r="K374" i="1"/>
  <c r="L374" i="1" s="1"/>
  <c r="K775" i="1"/>
  <c r="L775" i="1" s="1"/>
  <c r="K23" i="1"/>
  <c r="L23" i="1" s="1"/>
  <c r="K975" i="1"/>
  <c r="L975" i="1" s="1"/>
  <c r="K1061" i="1"/>
  <c r="L1061" i="1" s="1"/>
  <c r="K129" i="1"/>
  <c r="L129" i="1" s="1"/>
  <c r="K1046" i="1"/>
  <c r="L1046" i="1" s="1"/>
  <c r="K194" i="1"/>
  <c r="L194" i="1" s="1"/>
  <c r="K990" i="1"/>
  <c r="L990" i="1" s="1"/>
  <c r="K907" i="1"/>
  <c r="L907" i="1" s="1"/>
  <c r="K107" i="1"/>
  <c r="L107" i="1" s="1"/>
  <c r="K261" i="1"/>
  <c r="L261" i="1" s="1"/>
  <c r="K116" i="1"/>
  <c r="L116" i="1" s="1"/>
  <c r="K893" i="1"/>
  <c r="L893" i="1" s="1"/>
  <c r="K494" i="1"/>
  <c r="L494" i="1" s="1"/>
  <c r="K141" i="1"/>
  <c r="L141" i="1" s="1"/>
  <c r="K103" i="1"/>
  <c r="L103" i="1" s="1"/>
  <c r="K778" i="1"/>
  <c r="L778" i="1" s="1"/>
  <c r="K187" i="1"/>
  <c r="L187" i="1" s="1"/>
  <c r="K450" i="1"/>
  <c r="L450" i="1" s="1"/>
  <c r="K567" i="1"/>
  <c r="L567" i="1" s="1"/>
  <c r="K613" i="1"/>
  <c r="L613" i="1" s="1"/>
  <c r="K974" i="1"/>
  <c r="L974" i="1" s="1"/>
  <c r="K6" i="1"/>
  <c r="L6" i="1" s="1"/>
  <c r="K890" i="1"/>
  <c r="L890" i="1" s="1"/>
  <c r="K504" i="1"/>
  <c r="L504" i="1" s="1"/>
  <c r="K424" i="1"/>
  <c r="L424" i="1" s="1"/>
  <c r="K979" i="1"/>
  <c r="L979" i="1" s="1"/>
  <c r="K56" i="1"/>
  <c r="L56" i="1" s="1"/>
  <c r="K606" i="1"/>
  <c r="L606" i="1" s="1"/>
  <c r="K12" i="1"/>
  <c r="L12" i="1" s="1"/>
  <c r="K1005" i="1"/>
  <c r="L1005" i="1" s="1"/>
  <c r="K664" i="1"/>
  <c r="L664" i="1" s="1"/>
  <c r="K332" i="1"/>
  <c r="L332" i="1" s="1"/>
  <c r="K984" i="1"/>
  <c r="L984" i="1" s="1"/>
  <c r="K337" i="1"/>
  <c r="L337" i="1" s="1"/>
  <c r="K446" i="1"/>
  <c r="L446" i="1" s="1"/>
  <c r="K1110" i="1"/>
  <c r="L1110" i="1" s="1"/>
  <c r="K520" i="1"/>
  <c r="L520" i="1" s="1"/>
  <c r="K1000" i="1"/>
  <c r="L1000" i="1" s="1"/>
  <c r="K410" i="1"/>
  <c r="L410" i="1" s="1"/>
  <c r="K641" i="1"/>
  <c r="L641" i="1" s="1"/>
  <c r="K351" i="1"/>
  <c r="L351" i="1" s="1"/>
  <c r="K680" i="1"/>
  <c r="L680" i="1" s="1"/>
  <c r="K423" i="1"/>
  <c r="L423" i="1" s="1"/>
  <c r="K862" i="1"/>
  <c r="L862" i="1" s="1"/>
  <c r="K387" i="1"/>
  <c r="L387" i="1" s="1"/>
  <c r="K543" i="1"/>
  <c r="L543" i="1" s="1"/>
  <c r="K623" i="1"/>
  <c r="L623" i="1" s="1"/>
  <c r="K126" i="1"/>
  <c r="L126" i="1" s="1"/>
  <c r="K916" i="1"/>
  <c r="L916" i="1" s="1"/>
  <c r="K186" i="1"/>
  <c r="L186" i="1" s="1"/>
  <c r="K455" i="1"/>
  <c r="L455" i="1" s="1"/>
  <c r="K15" i="1"/>
  <c r="L15" i="1" s="1"/>
  <c r="K356" i="1"/>
  <c r="L356" i="1" s="1"/>
  <c r="K832" i="1"/>
  <c r="L832" i="1" s="1"/>
  <c r="K605" i="1"/>
  <c r="L605" i="1" s="1"/>
  <c r="K135" i="1"/>
  <c r="L135" i="1" s="1"/>
  <c r="K234" i="1"/>
  <c r="L234" i="1" s="1"/>
  <c r="K193" i="1"/>
  <c r="L193" i="1" s="1"/>
  <c r="K718" i="1"/>
  <c r="L718" i="1" s="1"/>
  <c r="K98" i="1"/>
  <c r="L98" i="1" s="1"/>
  <c r="K385" i="1"/>
  <c r="L385" i="1" s="1"/>
  <c r="K813" i="1"/>
  <c r="L813" i="1" s="1"/>
  <c r="K342" i="1"/>
  <c r="L342" i="1" s="1"/>
  <c r="K909" i="1"/>
  <c r="L909" i="1" s="1"/>
  <c r="K1006" i="1"/>
  <c r="L1006" i="1" s="1"/>
  <c r="K419" i="1"/>
  <c r="L419" i="1" s="1"/>
  <c r="K75" i="1"/>
  <c r="L75" i="1" s="1"/>
  <c r="K44" i="1"/>
  <c r="L44" i="1" s="1"/>
  <c r="K678" i="1"/>
  <c r="L678" i="1" s="1"/>
  <c r="K158" i="1"/>
  <c r="L158" i="1" s="1"/>
  <c r="K444" i="1"/>
  <c r="L444" i="1" s="1"/>
  <c r="K791" i="1"/>
  <c r="L791" i="1" s="1"/>
  <c r="K1011" i="1"/>
  <c r="L1011" i="1" s="1"/>
  <c r="K339" i="1"/>
  <c r="L339" i="1" s="1"/>
  <c r="K599" i="1"/>
  <c r="L599" i="1" s="1"/>
  <c r="K837" i="1"/>
  <c r="L837" i="1" s="1"/>
  <c r="K409" i="1"/>
  <c r="L409" i="1" s="1"/>
  <c r="K525" i="1"/>
  <c r="L525" i="1" s="1"/>
  <c r="K944" i="1"/>
  <c r="L944" i="1" s="1"/>
  <c r="K398" i="1"/>
  <c r="L398" i="1" s="1"/>
  <c r="K138" i="1"/>
  <c r="L138" i="1" s="1"/>
  <c r="K7" i="1"/>
  <c r="L7" i="1" s="1"/>
  <c r="K178" i="1"/>
  <c r="L178" i="1" s="1"/>
  <c r="K133" i="1"/>
  <c r="L133" i="1" s="1"/>
  <c r="K1097" i="1"/>
  <c r="L1097" i="1" s="1"/>
  <c r="K97" i="1"/>
  <c r="L97" i="1" s="1"/>
  <c r="K951" i="1"/>
  <c r="L951" i="1" s="1"/>
  <c r="K690" i="1"/>
  <c r="L690" i="1" s="1"/>
  <c r="K764" i="1"/>
  <c r="L764" i="1" s="1"/>
  <c r="K371" i="1"/>
  <c r="L371" i="1" s="1"/>
  <c r="K476" i="1"/>
  <c r="L476" i="1" s="1"/>
  <c r="K102" i="1"/>
  <c r="L102" i="1" s="1"/>
  <c r="K144" i="1"/>
  <c r="L144" i="1" s="1"/>
  <c r="K1048" i="1"/>
  <c r="L1048" i="1" s="1"/>
  <c r="K76" i="1"/>
  <c r="L76" i="1" s="1"/>
  <c r="K420" i="1"/>
  <c r="L420" i="1" s="1"/>
  <c r="K402" i="1"/>
  <c r="L402" i="1" s="1"/>
  <c r="K938" i="1"/>
  <c r="L938" i="1" s="1"/>
  <c r="K345" i="1"/>
  <c r="L345" i="1" s="1"/>
  <c r="K659" i="1"/>
  <c r="L659" i="1" s="1"/>
  <c r="K745" i="1"/>
  <c r="L745" i="1" s="1"/>
  <c r="K1068" i="1"/>
  <c r="L1068" i="1" s="1"/>
  <c r="K640" i="1"/>
  <c r="L640" i="1" s="1"/>
  <c r="K437" i="1"/>
  <c r="L437" i="1" s="1"/>
  <c r="K1058" i="1"/>
  <c r="L1058" i="1" s="1"/>
  <c r="K629" i="1"/>
  <c r="L629" i="1" s="1"/>
  <c r="K1116" i="1"/>
  <c r="L1116" i="1" s="1"/>
  <c r="K252" i="1"/>
  <c r="L252" i="1" s="1"/>
  <c r="K320" i="1"/>
  <c r="L320" i="1" s="1"/>
  <c r="K195" i="1"/>
  <c r="L195" i="1" s="1"/>
  <c r="K555" i="1"/>
  <c r="L555" i="1" s="1"/>
  <c r="K480" i="1"/>
  <c r="L480" i="1" s="1"/>
  <c r="K1028" i="1"/>
  <c r="L1028" i="1" s="1"/>
  <c r="K926" i="1"/>
  <c r="L926" i="1" s="1"/>
  <c r="K556" i="1"/>
  <c r="L556" i="1" s="1"/>
  <c r="K407" i="1"/>
  <c r="L407" i="1" s="1"/>
  <c r="K784" i="1"/>
  <c r="L784" i="1" s="1"/>
  <c r="K139" i="1"/>
  <c r="L139" i="1" s="1"/>
  <c r="K942" i="1"/>
  <c r="L942" i="1" s="1"/>
  <c r="K67" i="1"/>
  <c r="L67" i="1" s="1"/>
  <c r="K993" i="1"/>
  <c r="L993" i="1" s="1"/>
  <c r="K503" i="1"/>
  <c r="L503" i="1" s="1"/>
  <c r="K349" i="1"/>
  <c r="L349" i="1" s="1"/>
  <c r="K1083" i="1"/>
  <c r="L1083" i="1" s="1"/>
  <c r="K549" i="1"/>
  <c r="L549" i="1" s="1"/>
  <c r="K1078" i="1"/>
  <c r="L1078" i="1" s="1"/>
  <c r="K1027" i="1"/>
  <c r="L1027" i="1" s="1"/>
  <c r="K963" i="1"/>
  <c r="L963" i="1" s="1"/>
  <c r="K1036" i="1"/>
  <c r="L1036" i="1" s="1"/>
  <c r="K1004" i="1"/>
  <c r="L1004" i="1" s="1"/>
  <c r="K162" i="1"/>
  <c r="L162" i="1" s="1"/>
  <c r="K474" i="1"/>
  <c r="L474" i="1" s="1"/>
  <c r="K627" i="1"/>
  <c r="L627" i="1" s="1"/>
  <c r="K583" i="1"/>
  <c r="L583" i="1" s="1"/>
  <c r="K1013" i="1"/>
  <c r="L1013" i="1" s="1"/>
  <c r="K132" i="1"/>
  <c r="L132" i="1" s="1"/>
  <c r="K147" i="1"/>
  <c r="L147" i="1" s="1"/>
  <c r="K646" i="1"/>
  <c r="L646" i="1" s="1"/>
  <c r="K456" i="1"/>
  <c r="L456" i="1" s="1"/>
  <c r="K440" i="1"/>
  <c r="L440" i="1" s="1"/>
  <c r="K168" i="1"/>
  <c r="L168" i="1" s="1"/>
  <c r="K328" i="1"/>
  <c r="L328" i="1" s="1"/>
  <c r="K961" i="1"/>
  <c r="L961" i="1" s="1"/>
  <c r="K449" i="1"/>
  <c r="L449" i="1" s="1"/>
  <c r="K406" i="1"/>
  <c r="L406" i="1" s="1"/>
  <c r="K941" i="1"/>
  <c r="L941" i="1" s="1"/>
  <c r="K352" i="1"/>
  <c r="L352" i="1" s="1"/>
  <c r="K49" i="1"/>
  <c r="L49" i="1" s="1"/>
  <c r="K130" i="1"/>
  <c r="L130" i="1" s="1"/>
  <c r="K672" i="1"/>
  <c r="L672" i="1" s="1"/>
  <c r="K1031" i="1"/>
  <c r="L1031" i="1" s="1"/>
  <c r="K78" i="1"/>
  <c r="L78" i="1" s="1"/>
  <c r="K994" i="1"/>
  <c r="L994" i="1" s="1"/>
  <c r="K84" i="1"/>
  <c r="L84" i="1" s="1"/>
  <c r="K451" i="1"/>
  <c r="L451" i="1" s="1"/>
  <c r="K189" i="1"/>
  <c r="L189" i="1" s="1"/>
  <c r="K41" i="1"/>
  <c r="L41" i="1" s="1"/>
  <c r="K85" i="1"/>
  <c r="L85" i="1" s="1"/>
  <c r="K804" i="1"/>
  <c r="L804" i="1" s="1"/>
  <c r="K1016" i="1"/>
  <c r="L1016" i="1" s="1"/>
  <c r="K810" i="1"/>
  <c r="L810" i="1" s="1"/>
  <c r="K552" i="1"/>
  <c r="L552" i="1" s="1"/>
  <c r="K89" i="1"/>
  <c r="L89" i="1" s="1"/>
  <c r="K702" i="1"/>
  <c r="L702" i="1" s="1"/>
  <c r="K1022" i="1"/>
  <c r="L1022" i="1" s="1"/>
  <c r="K414" i="1"/>
  <c r="L414" i="1" s="1"/>
  <c r="K38" i="1"/>
  <c r="L38" i="1" s="1"/>
  <c r="K336" i="1"/>
  <c r="L336" i="1" s="1"/>
  <c r="K63" i="1"/>
  <c r="L63" i="1" s="1"/>
  <c r="K149" i="1"/>
  <c r="L149" i="1" s="1"/>
  <c r="K426" i="1"/>
  <c r="L426" i="1" s="1"/>
  <c r="K478" i="1"/>
  <c r="L478" i="1" s="1"/>
  <c r="K840" i="1"/>
  <c r="L840" i="1" s="1"/>
  <c r="K50" i="1"/>
  <c r="L50" i="1" s="1"/>
  <c r="K985" i="1"/>
  <c r="L985" i="1" s="1"/>
  <c r="K652" i="1"/>
  <c r="L652" i="1" s="1"/>
  <c r="K43" i="1"/>
  <c r="L43" i="1" s="1"/>
  <c r="K1042" i="1"/>
  <c r="L1042" i="1" s="1"/>
  <c r="K1037" i="1"/>
  <c r="L1037" i="1" s="1"/>
  <c r="K171" i="1"/>
  <c r="L171" i="1" s="1"/>
  <c r="K655" i="1"/>
  <c r="L655" i="1" s="1"/>
  <c r="K1108" i="1"/>
  <c r="L1108" i="1" s="1"/>
  <c r="K596" i="1"/>
  <c r="L596" i="1" s="1"/>
  <c r="K931" i="1"/>
  <c r="L931" i="1" s="1"/>
  <c r="K125" i="1"/>
  <c r="L125" i="1" s="1"/>
  <c r="K425" i="1"/>
  <c r="L425" i="1" s="1"/>
  <c r="K988" i="1"/>
  <c r="L988" i="1" s="1"/>
  <c r="K160" i="1"/>
  <c r="L160" i="1" s="1"/>
  <c r="K1077" i="1"/>
  <c r="L1077" i="1" s="1"/>
  <c r="K666" i="1"/>
  <c r="L666" i="1" s="1"/>
  <c r="K453" i="1"/>
  <c r="L453" i="1" s="1"/>
  <c r="K236" i="1"/>
  <c r="L236" i="1" s="1"/>
  <c r="K62" i="1"/>
  <c r="L62" i="1" s="1"/>
  <c r="K112" i="1"/>
  <c r="L112" i="1" s="1"/>
  <c r="K729" i="1"/>
  <c r="L729" i="1" s="1"/>
  <c r="K830" i="1"/>
  <c r="L830" i="1" s="1"/>
  <c r="K101" i="1"/>
  <c r="L101" i="1" s="1"/>
  <c r="K285" i="1"/>
  <c r="L285" i="1" s="1"/>
  <c r="K430" i="1"/>
  <c r="L430" i="1" s="1"/>
  <c r="K1057" i="1"/>
  <c r="L1057" i="1" s="1"/>
  <c r="K463" i="1"/>
  <c r="L463" i="1" s="1"/>
  <c r="K188" i="1"/>
  <c r="L188" i="1" s="1"/>
  <c r="K707" i="1"/>
  <c r="L707" i="1" s="1"/>
  <c r="K1107" i="1"/>
  <c r="L1107" i="1" s="1"/>
  <c r="K636" i="1"/>
  <c r="L636" i="1" s="1"/>
  <c r="K638" i="1"/>
  <c r="L638" i="1" s="1"/>
  <c r="K95" i="1"/>
  <c r="L95" i="1" s="1"/>
  <c r="K322" i="1"/>
  <c r="L322" i="1" s="1"/>
  <c r="K842" i="1"/>
  <c r="L842" i="1" s="1"/>
  <c r="K82" i="1"/>
  <c r="L82" i="1" s="1"/>
  <c r="K714" i="1"/>
  <c r="L714" i="1" s="1"/>
  <c r="K109" i="1"/>
  <c r="L109" i="1" s="1"/>
  <c r="K119" i="1"/>
  <c r="L119" i="1" s="1"/>
  <c r="K545" i="1"/>
  <c r="L545" i="1" s="1"/>
  <c r="K176" i="1"/>
  <c r="L176" i="1" s="1"/>
  <c r="K703" i="1"/>
  <c r="L703" i="1" s="1"/>
  <c r="K99" i="1"/>
  <c r="L99" i="1" s="1"/>
  <c r="K712" i="1"/>
  <c r="L712" i="1" s="1"/>
  <c r="K26" i="1"/>
  <c r="L26" i="1" s="1"/>
  <c r="K667" i="1"/>
  <c r="L667" i="1" s="1"/>
  <c r="K822" i="1"/>
  <c r="L822" i="1" s="1"/>
  <c r="K728" i="1"/>
  <c r="L728" i="1" s="1"/>
  <c r="K669" i="1"/>
  <c r="L669" i="1" s="1"/>
  <c r="K574" i="1"/>
  <c r="L574" i="1" s="1"/>
  <c r="K741" i="1"/>
  <c r="L741" i="1" s="1"/>
  <c r="K468" i="1"/>
  <c r="L468" i="1" s="1"/>
  <c r="K964" i="1"/>
  <c r="L964" i="1" s="1"/>
  <c r="K334" i="1"/>
  <c r="L334" i="1" s="1"/>
  <c r="K365" i="1"/>
  <c r="L365" i="1" s="1"/>
  <c r="K3" i="1"/>
  <c r="L3" i="1" s="1"/>
  <c r="K120" i="1"/>
  <c r="L120" i="1" s="1"/>
  <c r="K948" i="1"/>
  <c r="L948" i="1" s="1"/>
  <c r="K447" i="1"/>
  <c r="L447" i="1" s="1"/>
  <c r="K696" i="1"/>
  <c r="L696" i="1" s="1"/>
  <c r="K679" i="1"/>
  <c r="L679" i="1" s="1"/>
  <c r="K183" i="1"/>
  <c r="L183" i="1" s="1"/>
  <c r="K124" i="1"/>
  <c r="L124" i="1" s="1"/>
  <c r="K908" i="1"/>
  <c r="L908" i="1" s="1"/>
  <c r="K1069" i="1"/>
  <c r="L1069" i="1" s="1"/>
  <c r="K66" i="1"/>
  <c r="L66" i="1" s="1"/>
  <c r="K786" i="1"/>
  <c r="L786" i="1" s="1"/>
  <c r="K61" i="1"/>
  <c r="L61" i="1" s="1"/>
  <c r="K108" i="1"/>
  <c r="L108" i="1" s="1"/>
  <c r="K148" i="1"/>
  <c r="L148" i="1" s="1"/>
  <c r="K858" i="1"/>
  <c r="L858" i="1" s="1"/>
  <c r="K100" i="1"/>
  <c r="L100" i="1" s="1"/>
  <c r="K488" i="1"/>
  <c r="L488" i="1" s="1"/>
  <c r="K1034" i="1"/>
  <c r="L1034" i="1" s="1"/>
  <c r="K748" i="1"/>
  <c r="L748" i="1" s="1"/>
  <c r="K744" i="1"/>
  <c r="L744" i="1" s="1"/>
  <c r="K694" i="1"/>
  <c r="L694" i="1" s="1"/>
  <c r="K372" i="1"/>
  <c r="L372" i="1" s="1"/>
  <c r="K663" i="1"/>
  <c r="L663" i="1" s="1"/>
  <c r="K1041" i="1"/>
  <c r="L1041" i="1" s="1"/>
  <c r="K198" i="1"/>
  <c r="L198" i="1" s="1"/>
  <c r="K541" i="1"/>
  <c r="L541" i="1" s="1"/>
  <c r="K959" i="1"/>
  <c r="L959" i="1" s="1"/>
  <c r="K595" i="1"/>
  <c r="L595" i="1" s="1"/>
  <c r="K939" i="1"/>
  <c r="L939" i="1" s="1"/>
  <c r="K929" i="1"/>
  <c r="L929" i="1" s="1"/>
  <c r="K416" i="1"/>
  <c r="L416" i="1" s="1"/>
  <c r="K634" i="1"/>
  <c r="L634" i="1" s="1"/>
  <c r="K330" i="1"/>
  <c r="L330" i="1" s="1"/>
  <c r="K681" i="1"/>
  <c r="L681" i="1" s="1"/>
  <c r="K153" i="1"/>
  <c r="L153" i="1" s="1"/>
  <c r="K335" i="1"/>
  <c r="L335" i="1" s="1"/>
  <c r="K422" i="1"/>
  <c r="L422" i="1" s="1"/>
  <c r="K540" i="1"/>
  <c r="L540" i="1" s="1"/>
  <c r="K348" i="1"/>
  <c r="L348" i="1" s="1"/>
  <c r="K953" i="1"/>
  <c r="L953" i="1" s="1"/>
  <c r="K943" i="1"/>
  <c r="L943" i="1" s="1"/>
  <c r="K290" i="1"/>
  <c r="L290" i="1" s="1"/>
  <c r="K871" i="1"/>
  <c r="L871" i="1" s="1"/>
  <c r="K651" i="1"/>
  <c r="L651" i="1" s="1"/>
  <c r="K91" i="1"/>
  <c r="L91" i="1" s="1"/>
  <c r="K644" i="1"/>
  <c r="L644" i="1" s="1"/>
  <c r="K947" i="1"/>
  <c r="L947" i="1" s="1"/>
  <c r="K418" i="1"/>
  <c r="L418" i="1" s="1"/>
  <c r="K30" i="1"/>
  <c r="L30" i="1" s="1"/>
  <c r="K442" i="1"/>
  <c r="L442" i="1" s="1"/>
  <c r="K254" i="1"/>
  <c r="L254" i="1" s="1"/>
  <c r="K673" i="1"/>
  <c r="L673" i="1" s="1"/>
  <c r="K11" i="1"/>
  <c r="L11" i="1" s="1"/>
  <c r="K475" i="1"/>
  <c r="L475" i="1" s="1"/>
  <c r="K905" i="1"/>
  <c r="L905" i="1" s="1"/>
  <c r="K156" i="1"/>
  <c r="L156" i="1" s="1"/>
  <c r="K544" i="1"/>
  <c r="L544" i="1" s="1"/>
  <c r="K584" i="1"/>
  <c r="L584" i="1" s="1"/>
  <c r="K350" i="1"/>
  <c r="L350" i="1" s="1"/>
  <c r="K755" i="1"/>
  <c r="L755" i="1" s="1"/>
  <c r="K760" i="1"/>
  <c r="L760" i="1" s="1"/>
  <c r="K566" i="1"/>
  <c r="L566" i="1" s="1"/>
  <c r="K955" i="1"/>
  <c r="L955" i="1" s="1"/>
  <c r="K1032" i="1"/>
  <c r="L1032" i="1" s="1"/>
  <c r="K246" i="1"/>
  <c r="L246" i="1" s="1"/>
  <c r="K582" i="1"/>
  <c r="L582" i="1" s="1"/>
  <c r="K22" i="1"/>
  <c r="L22" i="1" s="1"/>
  <c r="K255" i="1"/>
  <c r="L255" i="1" s="1"/>
  <c r="K1020" i="1"/>
  <c r="L1020" i="1" s="1"/>
  <c r="K366" i="1"/>
  <c r="L366" i="1" s="1"/>
  <c r="K940" i="1"/>
  <c r="L940" i="1" s="1"/>
  <c r="K676" i="1"/>
  <c r="L676" i="1" s="1"/>
  <c r="K733" i="1"/>
  <c r="L733" i="1" s="1"/>
  <c r="K190" i="1"/>
  <c r="L190" i="1" s="1"/>
  <c r="K427" i="1"/>
  <c r="L427" i="1" s="1"/>
  <c r="K53" i="1"/>
  <c r="L53" i="1" s="1"/>
  <c r="K706" i="1"/>
  <c r="L706" i="1" s="1"/>
  <c r="K157" i="1"/>
  <c r="L157" i="1" s="1"/>
  <c r="K573" i="1"/>
  <c r="L573" i="1" s="1"/>
  <c r="K675" i="1"/>
  <c r="L675" i="1" s="1"/>
  <c r="K1080" i="1"/>
  <c r="L1080" i="1" s="1"/>
  <c r="K177" i="1"/>
  <c r="L177" i="1" s="1"/>
  <c r="K117" i="1"/>
  <c r="L117" i="1" s="1"/>
  <c r="K615" i="1"/>
  <c r="L615" i="1" s="1"/>
  <c r="K868" i="1"/>
  <c r="L868" i="1" s="1"/>
  <c r="K515" i="1"/>
  <c r="L515" i="1" s="1"/>
  <c r="K633" i="1"/>
  <c r="L633" i="1" s="1"/>
  <c r="K340" i="1"/>
  <c r="L340" i="1" s="1"/>
  <c r="K579" i="1"/>
  <c r="L579" i="1" s="1"/>
  <c r="K323" i="1"/>
  <c r="L323" i="1" s="1"/>
  <c r="K1117" i="1"/>
  <c r="L1117" i="1" s="1"/>
  <c r="K276" i="1"/>
  <c r="L276" i="1" s="1"/>
  <c r="K458" i="1"/>
  <c r="L458" i="1" s="1"/>
  <c r="K617" i="1"/>
  <c r="L617" i="1" s="1"/>
  <c r="K547" i="1"/>
  <c r="L547" i="1" s="1"/>
  <c r="K720" i="1"/>
  <c r="L720" i="1" s="1"/>
  <c r="K823" i="1"/>
  <c r="L823" i="1" s="1"/>
  <c r="K249" i="1"/>
  <c r="L249" i="1" s="1"/>
  <c r="K614" i="1"/>
  <c r="L614" i="1" s="1"/>
  <c r="K83" i="1"/>
  <c r="L83" i="1" s="1"/>
  <c r="K770" i="1"/>
  <c r="L770" i="1" s="1"/>
  <c r="K173" i="1"/>
  <c r="L173" i="1" s="1"/>
  <c r="K96" i="1"/>
  <c r="L96" i="1" s="1"/>
  <c r="K603" i="1"/>
  <c r="L603" i="1" s="1"/>
  <c r="K460" i="1"/>
  <c r="L460" i="1" s="1"/>
  <c r="K604" i="1"/>
  <c r="L604" i="1" s="1"/>
  <c r="K452" i="1"/>
  <c r="L452" i="1" s="1"/>
  <c r="K962" i="1"/>
  <c r="L962" i="1" s="1"/>
  <c r="K380" i="1"/>
  <c r="L380" i="1" s="1"/>
  <c r="K191" i="1"/>
  <c r="L191" i="1" s="1"/>
  <c r="K898" i="1"/>
  <c r="L898" i="1" s="1"/>
  <c r="K357" i="1"/>
  <c r="L357" i="1" s="1"/>
  <c r="K507" i="1"/>
  <c r="L507" i="1" s="1"/>
  <c r="K1119" i="1"/>
  <c r="L1119" i="1" s="1"/>
  <c r="K396" i="1"/>
  <c r="L396" i="1" s="1"/>
  <c r="K945" i="1"/>
  <c r="L945" i="1" s="1"/>
  <c r="K625" i="1"/>
  <c r="L625" i="1" s="1"/>
  <c r="K379" i="1"/>
  <c r="L379" i="1" s="1"/>
  <c r="K185" i="1"/>
  <c r="L185" i="1" s="1"/>
  <c r="K995" i="1"/>
  <c r="L995" i="1" s="1"/>
  <c r="K73" i="1"/>
  <c r="L73" i="1" s="1"/>
  <c r="K632" i="1"/>
  <c r="L632" i="1" s="1"/>
  <c r="K353" i="1"/>
  <c r="L353" i="1" s="1"/>
  <c r="K991" i="1"/>
  <c r="L991" i="1" s="1"/>
  <c r="K658" i="1"/>
  <c r="L658" i="1" s="1"/>
  <c r="K9" i="1"/>
  <c r="L9" i="1" s="1"/>
  <c r="K814" i="1"/>
  <c r="L814" i="1" s="1"/>
  <c r="K57" i="1"/>
  <c r="L57" i="1" s="1"/>
  <c r="K968" i="1"/>
  <c r="L968" i="1" s="1"/>
  <c r="K1075" i="1"/>
  <c r="L1075" i="1" s="1"/>
  <c r="K577" i="1"/>
  <c r="L577" i="1" s="1"/>
  <c r="K600" i="1"/>
  <c r="L600" i="1" s="1"/>
  <c r="K758" i="1"/>
  <c r="L758" i="1" s="1"/>
  <c r="K370" i="1"/>
  <c r="L370" i="1" s="1"/>
  <c r="K154" i="1"/>
  <c r="L154" i="1" s="1"/>
  <c r="K304" i="1"/>
  <c r="L304" i="1" s="1"/>
  <c r="K333" i="1"/>
  <c r="L333" i="1" s="1"/>
  <c r="K200" i="1"/>
  <c r="L200" i="1" s="1"/>
  <c r="K164" i="1"/>
  <c r="L164" i="1" s="1"/>
  <c r="K394" i="1"/>
  <c r="L394" i="1" s="1"/>
  <c r="K421" i="1"/>
  <c r="L421" i="1" s="1"/>
  <c r="K80" i="1"/>
  <c r="L80" i="1" s="1"/>
  <c r="K635" i="1"/>
  <c r="L635" i="1" s="1"/>
  <c r="K1060" i="1"/>
  <c r="L1060" i="1" s="1"/>
  <c r="K568" i="1"/>
  <c r="L568" i="1" s="1"/>
  <c r="K338" i="1"/>
  <c r="L338" i="1" s="1"/>
  <c r="K482" i="1"/>
  <c r="L482" i="1" s="1"/>
  <c r="K325" i="1"/>
  <c r="L325" i="1" s="1"/>
  <c r="K54" i="1"/>
  <c r="L54" i="1" s="1"/>
  <c r="K643" i="1"/>
  <c r="L643" i="1" s="1"/>
  <c r="K47" i="1"/>
  <c r="L47" i="1" s="1"/>
  <c r="K495" i="1"/>
  <c r="L495" i="1" s="1"/>
  <c r="K661" i="1"/>
  <c r="L661" i="1" s="1"/>
  <c r="K271" i="1"/>
  <c r="L271" i="1" s="1"/>
  <c r="K39" i="1"/>
  <c r="L39" i="1" s="1"/>
  <c r="K383" i="1"/>
  <c r="L383" i="1" s="1"/>
  <c r="K767" i="1"/>
  <c r="L767" i="1" s="1"/>
  <c r="K701" i="1"/>
  <c r="L701" i="1" s="1"/>
  <c r="K751" i="1"/>
  <c r="L751" i="1" s="1"/>
  <c r="K258" i="1"/>
  <c r="L258" i="1" s="1"/>
  <c r="K459" i="1"/>
  <c r="L459" i="1" s="1"/>
  <c r="K838" i="1"/>
  <c r="L838" i="1" s="1"/>
  <c r="K1040" i="1"/>
  <c r="L1040" i="1" s="1"/>
  <c r="K505" i="1"/>
  <c r="L505" i="1" s="1"/>
  <c r="K790" i="1"/>
  <c r="L790" i="1" s="1"/>
  <c r="K21" i="1"/>
  <c r="L21" i="1" s="1"/>
  <c r="K608" i="1"/>
  <c r="L608" i="1" s="1"/>
  <c r="K533" i="1"/>
  <c r="L533" i="1" s="1"/>
  <c r="K1079" i="1"/>
  <c r="L1079" i="1" s="1"/>
  <c r="K618" i="1"/>
  <c r="L618" i="1" s="1"/>
  <c r="K413" i="1"/>
  <c r="L413" i="1" s="1"/>
  <c r="K699" i="1"/>
  <c r="L699" i="1" s="1"/>
  <c r="K1076" i="1"/>
  <c r="L1076" i="1" s="1"/>
  <c r="K826" i="1"/>
  <c r="L826" i="1" s="1"/>
  <c r="K996" i="1"/>
  <c r="L996" i="1" s="1"/>
  <c r="K561" i="1"/>
  <c r="L561" i="1" s="1"/>
  <c r="K937" i="1"/>
  <c r="L937" i="1" s="1"/>
  <c r="K834" i="1"/>
  <c r="L834" i="1" s="1"/>
  <c r="K1008" i="1"/>
  <c r="L1008" i="1" s="1"/>
  <c r="K731" i="1"/>
  <c r="L731" i="1" s="1"/>
  <c r="K772" i="1"/>
  <c r="L772" i="1" s="1"/>
  <c r="K343" i="1"/>
  <c r="L343" i="1" s="1"/>
  <c r="K806" i="1"/>
  <c r="L806" i="1" s="1"/>
  <c r="K292" i="1"/>
  <c r="L292" i="1" s="1"/>
  <c r="K493" i="1"/>
  <c r="L493" i="1" s="1"/>
  <c r="K445" i="1"/>
  <c r="L445" i="1" s="1"/>
  <c r="K1062" i="1"/>
  <c r="L1062" i="1" s="1"/>
  <c r="K93" i="1"/>
  <c r="L93" i="1" s="1"/>
  <c r="K1055" i="1"/>
  <c r="L1055" i="1" s="1"/>
  <c r="K399" i="1"/>
  <c r="L399" i="1" s="1"/>
  <c r="K895" i="1"/>
  <c r="L895" i="1" s="1"/>
  <c r="K828" i="1"/>
  <c r="L828" i="1" s="1"/>
  <c r="K928" i="1"/>
  <c r="L928" i="1" s="1"/>
  <c r="K431" i="1"/>
  <c r="L431" i="1" s="1"/>
  <c r="K709" i="1"/>
  <c r="L709" i="1" s="1"/>
  <c r="K436" i="1"/>
  <c r="L436" i="1" s="1"/>
  <c r="K989" i="1"/>
  <c r="L989" i="1" s="1"/>
  <c r="K152" i="1"/>
  <c r="L152" i="1" s="1"/>
  <c r="K1001" i="1"/>
  <c r="L1001" i="1" s="1"/>
  <c r="K531" i="1"/>
  <c r="L531" i="1" s="1"/>
  <c r="K785" i="1"/>
  <c r="L785" i="1" s="1"/>
  <c r="K439" i="1"/>
  <c r="L439" i="1" s="1"/>
  <c r="K473" i="1"/>
  <c r="L473" i="1" s="1"/>
  <c r="K161" i="1"/>
  <c r="L161" i="1" s="1"/>
  <c r="K674" i="1"/>
  <c r="L674" i="1" s="1"/>
  <c r="K307" i="1"/>
  <c r="L307" i="1" s="1"/>
  <c r="K753" i="1"/>
  <c r="L753" i="1" s="1"/>
  <c r="K736" i="1"/>
  <c r="L736" i="1" s="1"/>
  <c r="K512" i="1"/>
  <c r="L512" i="1" s="1"/>
  <c r="K688" i="1"/>
  <c r="L688" i="1" s="1"/>
  <c r="K631" i="1"/>
  <c r="L631" i="1" s="1"/>
  <c r="K867" i="1"/>
  <c r="L867" i="1" s="1"/>
  <c r="K746" i="1"/>
  <c r="L746" i="1" s="1"/>
  <c r="K978" i="1"/>
  <c r="L978" i="1" s="1"/>
  <c r="K749" i="1"/>
  <c r="L749" i="1" s="1"/>
  <c r="K835" i="1"/>
  <c r="L835" i="1" s="1"/>
  <c r="K159" i="1"/>
  <c r="L159" i="1" s="1"/>
  <c r="K569" i="1"/>
  <c r="L569" i="1" s="1"/>
  <c r="K601" i="1"/>
  <c r="L601" i="1" s="1"/>
  <c r="K735" i="1"/>
  <c r="L735" i="1" s="1"/>
  <c r="K364" i="1"/>
  <c r="L364" i="1" s="1"/>
  <c r="K752" i="1"/>
  <c r="L752" i="1" s="1"/>
  <c r="K708" i="1"/>
  <c r="L708" i="1" s="1"/>
  <c r="K118" i="1"/>
  <c r="L118" i="1" s="1"/>
  <c r="K970" i="1"/>
  <c r="L970" i="1" s="1"/>
  <c r="K516" i="1"/>
  <c r="L516" i="1" s="1"/>
  <c r="K489" i="1"/>
  <c r="L489" i="1" s="1"/>
  <c r="K854" i="1"/>
  <c r="L854" i="1" s="1"/>
  <c r="K1081" i="1"/>
  <c r="L1081" i="1" s="1"/>
  <c r="K682" i="1"/>
  <c r="L682" i="1" s="1"/>
  <c r="K111" i="1"/>
  <c r="L111" i="1" s="1"/>
  <c r="K958" i="1"/>
  <c r="L958" i="1" s="1"/>
  <c r="K765" i="1"/>
  <c r="L765" i="1" s="1"/>
  <c r="K465" i="1"/>
  <c r="L465" i="1" s="1"/>
  <c r="K642" i="1"/>
  <c r="L642" i="1" s="1"/>
  <c r="K888" i="1"/>
  <c r="L888" i="1" s="1"/>
  <c r="K935" i="1"/>
  <c r="L935" i="1" s="1"/>
  <c r="K705" i="1"/>
  <c r="L705" i="1" s="1"/>
  <c r="K530" i="1"/>
  <c r="L530" i="1" s="1"/>
  <c r="K698" i="1"/>
  <c r="L698" i="1" s="1"/>
  <c r="K59" i="1"/>
  <c r="L59" i="1" s="1"/>
  <c r="K689" i="1"/>
  <c r="L689" i="1" s="1"/>
  <c r="K35" i="1"/>
  <c r="L35" i="1" s="1"/>
  <c r="K266" i="1"/>
  <c r="L266" i="1" s="1"/>
  <c r="K360" i="1"/>
  <c r="L360" i="1" s="1"/>
  <c r="K933" i="1"/>
  <c r="L933" i="1" s="1"/>
  <c r="K69" i="1"/>
  <c r="L69" i="1" s="1"/>
  <c r="K1007" i="1"/>
  <c r="L1007" i="1" s="1"/>
  <c r="K1072" i="1"/>
  <c r="L1072" i="1" s="1"/>
  <c r="K361" i="1"/>
  <c r="L361" i="1" s="1"/>
  <c r="K122" i="1"/>
  <c r="L122" i="1" s="1"/>
  <c r="K621" i="1"/>
  <c r="L621" i="1" s="1"/>
  <c r="K792" i="1"/>
  <c r="L792" i="1" s="1"/>
  <c r="K932" i="1"/>
  <c r="L932" i="1" s="1"/>
  <c r="K821" i="1"/>
  <c r="L821" i="1" s="1"/>
  <c r="K865" i="1"/>
  <c r="L865" i="1" s="1"/>
  <c r="K535" i="1"/>
  <c r="L535" i="1" s="1"/>
  <c r="K906" i="1"/>
  <c r="L906" i="1" s="1"/>
  <c r="K58" i="1"/>
  <c r="L58" i="1" s="1"/>
  <c r="K433" i="1"/>
  <c r="L433" i="1" s="1"/>
  <c r="K1018" i="1"/>
  <c r="L1018" i="1" s="1"/>
  <c r="K759" i="1"/>
  <c r="L759" i="1" s="1"/>
  <c r="K16" i="1"/>
  <c r="L16" i="1" s="1"/>
  <c r="K31" i="1"/>
  <c r="L31" i="1" s="1"/>
  <c r="K536" i="1"/>
  <c r="L536" i="1" s="1"/>
  <c r="K165" i="1"/>
  <c r="L165" i="1" s="1"/>
  <c r="K179" i="1"/>
  <c r="L179" i="1" s="1"/>
  <c r="K805" i="1"/>
  <c r="L805" i="1" s="1"/>
  <c r="K166" i="1"/>
  <c r="L166" i="1" s="1"/>
  <c r="K630" i="1"/>
  <c r="L630" i="1" s="1"/>
  <c r="K700" i="1"/>
  <c r="L700" i="1" s="1"/>
  <c r="K839" i="1"/>
  <c r="L839" i="1" s="1"/>
  <c r="K588" i="1"/>
  <c r="L588" i="1" s="1"/>
  <c r="K910" i="1"/>
  <c r="L910" i="1" s="1"/>
  <c r="K384" i="1"/>
  <c r="L384" i="1" s="1"/>
  <c r="K769" i="1"/>
  <c r="L769" i="1" s="1"/>
  <c r="K1049" i="1"/>
  <c r="L1049" i="1" s="1"/>
  <c r="K986" i="1"/>
  <c r="L986" i="1" s="1"/>
  <c r="K251" i="1"/>
  <c r="L251" i="1" s="1"/>
  <c r="K228" i="1"/>
  <c r="L228" i="1" s="1"/>
  <c r="K378" i="1"/>
  <c r="L378" i="1" s="1"/>
  <c r="K87" i="1"/>
  <c r="L87" i="1" s="1"/>
  <c r="K848" i="1"/>
  <c r="L848" i="1" s="1"/>
  <c r="K32" i="1"/>
  <c r="L32" i="1" s="1"/>
  <c r="K719" i="1"/>
  <c r="L719" i="1" s="1"/>
  <c r="K592" i="1"/>
  <c r="L592" i="1" s="1"/>
  <c r="K264" i="1"/>
  <c r="L264" i="1" s="1"/>
  <c r="K580" i="1"/>
  <c r="L580" i="1" s="1"/>
  <c r="K936" i="1"/>
  <c r="L936" i="1" s="1"/>
  <c r="K272" i="1"/>
  <c r="L272" i="1" s="1"/>
  <c r="K74" i="1"/>
  <c r="L74" i="1" s="1"/>
  <c r="K524" i="1"/>
  <c r="L524" i="1" s="1"/>
  <c r="K575" i="1"/>
  <c r="L575" i="1" s="1"/>
  <c r="K999" i="1"/>
  <c r="L999" i="1" s="1"/>
  <c r="K174" i="1"/>
  <c r="L174" i="1" s="1"/>
  <c r="K284" i="1"/>
  <c r="L284" i="1" s="1"/>
  <c r="K29" i="1"/>
  <c r="L29" i="1" s="1"/>
  <c r="K863" i="1"/>
  <c r="L863" i="1" s="1"/>
  <c r="K857" i="1"/>
  <c r="L857" i="1" s="1"/>
  <c r="K90" i="1"/>
  <c r="L90" i="1" s="1"/>
  <c r="K467" i="1"/>
  <c r="L467" i="1" s="1"/>
  <c r="K776" i="1"/>
  <c r="L776" i="1" s="1"/>
  <c r="K203" i="1"/>
  <c r="L203" i="1" s="1"/>
  <c r="K637" i="1"/>
  <c r="L637" i="1" s="1"/>
  <c r="K607" i="1"/>
  <c r="L607" i="1" s="1"/>
  <c r="K1017" i="1"/>
  <c r="L1017" i="1" s="1"/>
  <c r="K137" i="1"/>
  <c r="L137" i="1" s="1"/>
  <c r="K312" i="1"/>
  <c r="L312" i="1" s="1"/>
  <c r="K578" i="1"/>
  <c r="L578" i="1" s="1"/>
  <c r="K734" i="1"/>
  <c r="L734" i="1" s="1"/>
  <c r="K616" i="1"/>
  <c r="L616" i="1" s="1"/>
  <c r="K1047" i="1"/>
  <c r="L1047" i="1" s="1"/>
  <c r="K538" i="1"/>
  <c r="L538" i="1" s="1"/>
  <c r="K576" i="1"/>
  <c r="L576" i="1" s="1"/>
  <c r="K780" i="1"/>
  <c r="L780" i="1" s="1"/>
  <c r="K517" i="1"/>
  <c r="L517" i="1" s="1"/>
  <c r="K668" i="1"/>
  <c r="L668" i="1" s="1"/>
  <c r="K1002" i="1"/>
  <c r="L1002" i="1" s="1"/>
  <c r="K686" i="1"/>
  <c r="L686" i="1" s="1"/>
  <c r="K472" i="1"/>
  <c r="L472" i="1" s="1"/>
  <c r="K562" i="1"/>
  <c r="L562" i="1" s="1"/>
  <c r="K779" i="1"/>
  <c r="L779" i="1" s="1"/>
  <c r="K969" i="1"/>
  <c r="L969" i="1" s="1"/>
  <c r="K92" i="1"/>
  <c r="L92" i="1" s="1"/>
  <c r="K267" i="1"/>
  <c r="L267" i="1" s="1"/>
  <c r="K747" i="1"/>
  <c r="L747" i="1" s="1"/>
  <c r="K1025" i="1"/>
  <c r="L1025" i="1" s="1"/>
  <c r="K997" i="1"/>
  <c r="L997" i="1" s="1"/>
  <c r="K976" i="1"/>
  <c r="L976" i="1" s="1"/>
  <c r="K766" i="1"/>
  <c r="L766" i="1" s="1"/>
  <c r="K919" i="1"/>
  <c r="L919" i="1" s="1"/>
  <c r="K789" i="1"/>
  <c r="L789" i="1" s="1"/>
  <c r="K756" i="1"/>
  <c r="L756" i="1" s="1"/>
  <c r="K628" i="1"/>
  <c r="L628" i="1" s="1"/>
  <c r="K24" i="1"/>
  <c r="L24" i="1" s="1"/>
  <c r="K846" i="1"/>
  <c r="L846" i="1" s="1"/>
  <c r="K812" i="1"/>
  <c r="L812" i="1" s="1"/>
  <c r="K537" i="1"/>
  <c r="L537" i="1" s="1"/>
  <c r="K375" i="1"/>
  <c r="L375" i="1" s="1"/>
  <c r="K283" i="1"/>
  <c r="L283" i="1" s="1"/>
  <c r="K104" i="1"/>
  <c r="L104" i="1" s="1"/>
  <c r="K1039" i="1"/>
  <c r="L1039" i="1" s="1"/>
  <c r="K313" i="1"/>
  <c r="L313" i="1" s="1"/>
  <c r="K737" i="1"/>
  <c r="L737" i="1" s="1"/>
  <c r="K347" i="1"/>
  <c r="L347" i="1" s="1"/>
  <c r="K773" i="1"/>
  <c r="L773" i="1" s="1"/>
  <c r="K45" i="1"/>
  <c r="L45" i="1" s="1"/>
  <c r="K724" i="1"/>
  <c r="L724" i="1" s="1"/>
  <c r="K754" i="1"/>
  <c r="L754" i="1" s="1"/>
  <c r="K761" i="1"/>
  <c r="L761" i="1" s="1"/>
  <c r="K94" i="1"/>
  <c r="L94" i="1" s="1"/>
  <c r="K327" i="1"/>
  <c r="L327" i="1" s="1"/>
  <c r="K121" i="1"/>
  <c r="L121" i="1" s="1"/>
  <c r="K10" i="1"/>
  <c r="L10" i="1" s="1"/>
  <c r="K508" i="1"/>
  <c r="L508" i="1" s="1"/>
  <c r="K523" i="1"/>
  <c r="L523" i="1" s="1"/>
  <c r="K230" i="1"/>
  <c r="L230" i="1" s="1"/>
  <c r="K279" i="1"/>
  <c r="L279" i="1" s="1"/>
  <c r="K622" i="1"/>
  <c r="L622" i="1" s="1"/>
  <c r="K726" i="1"/>
  <c r="L726" i="1" s="1"/>
  <c r="K115" i="1"/>
  <c r="L115" i="1" s="1"/>
  <c r="K725" i="1"/>
  <c r="L725" i="1" s="1"/>
  <c r="K960" i="1"/>
  <c r="L960" i="1" s="1"/>
  <c r="K757" i="1"/>
  <c r="L757" i="1" s="1"/>
  <c r="K71" i="1"/>
  <c r="L71" i="1" s="1"/>
  <c r="K647" i="1"/>
  <c r="L647" i="1" s="1"/>
  <c r="K743" i="1"/>
  <c r="L743" i="1" s="1"/>
  <c r="K316" i="1"/>
  <c r="L316" i="1" s="1"/>
  <c r="K175" i="1"/>
  <c r="L175" i="1" s="1"/>
  <c r="K723" i="1"/>
  <c r="L723" i="1" s="1"/>
  <c r="K788" i="1"/>
  <c r="L788" i="1" s="1"/>
  <c r="K998" i="1"/>
  <c r="L998" i="1" s="1"/>
  <c r="K879" i="1"/>
  <c r="L879" i="1" s="1"/>
  <c r="K1067" i="1"/>
  <c r="L1067" i="1" s="1"/>
  <c r="K367" i="1"/>
  <c r="L367" i="1" s="1"/>
  <c r="K921" i="1"/>
  <c r="L921" i="1" s="1"/>
  <c r="K620" i="1"/>
  <c r="L620" i="1" s="1"/>
  <c r="K55" i="1"/>
  <c r="L55" i="1" s="1"/>
  <c r="K214" i="1"/>
  <c r="L214" i="1" s="1"/>
  <c r="K742" i="1"/>
  <c r="L742" i="1" s="1"/>
  <c r="K593" i="1"/>
  <c r="L593" i="1" s="1"/>
  <c r="K5" i="1"/>
  <c r="L5" i="1" s="1"/>
  <c r="K1118" i="1"/>
  <c r="L1118" i="1" s="1"/>
  <c r="K487" i="1"/>
  <c r="L487" i="1" s="1"/>
  <c r="K883" i="1"/>
  <c r="L883" i="1" s="1"/>
  <c r="K68" i="1"/>
  <c r="L68" i="1" s="1"/>
  <c r="K807" i="1"/>
  <c r="L807" i="1" s="1"/>
  <c r="K692" i="1"/>
  <c r="L692" i="1" s="1"/>
  <c r="K1094" i="1"/>
  <c r="L1094" i="1" s="1"/>
  <c r="K301" i="1"/>
  <c r="L301" i="1" s="1"/>
  <c r="K957" i="1"/>
  <c r="L957" i="1" s="1"/>
  <c r="K716" i="1"/>
  <c r="L716" i="1" s="1"/>
  <c r="K715" i="1"/>
  <c r="L715" i="1" s="1"/>
  <c r="K359" i="1"/>
  <c r="L359" i="1" s="1"/>
  <c r="K518" i="1"/>
  <c r="L518" i="1" s="1"/>
  <c r="K925" i="1"/>
  <c r="L925" i="1" s="1"/>
  <c r="K199" i="1"/>
  <c r="L199" i="1" s="1"/>
  <c r="K1066" i="1"/>
  <c r="L1066" i="1" s="1"/>
  <c r="K1059" i="1"/>
  <c r="L1059" i="1" s="1"/>
  <c r="K815" i="1"/>
  <c r="L815" i="1" s="1"/>
  <c r="K389" i="1"/>
  <c r="L389" i="1" s="1"/>
  <c r="K181" i="1"/>
  <c r="L181" i="1" s="1"/>
  <c r="K250" i="1"/>
  <c r="L250" i="1" s="1"/>
  <c r="K17" i="1"/>
  <c r="L17" i="1" s="1"/>
  <c r="K1085" i="1"/>
  <c r="L1085" i="1" s="1"/>
  <c r="K831" i="1"/>
  <c r="L831" i="1" s="1"/>
  <c r="K497" i="1"/>
  <c r="L497" i="1" s="1"/>
  <c r="K738" i="1"/>
  <c r="L738" i="1" s="1"/>
  <c r="K992" i="1"/>
  <c r="L992" i="1" s="1"/>
  <c r="K222" i="1"/>
  <c r="L222" i="1" s="1"/>
  <c r="K624" i="1"/>
  <c r="L624" i="1" s="1"/>
  <c r="K722" i="1"/>
  <c r="L722" i="1" s="1"/>
  <c r="K400" i="1"/>
  <c r="L400" i="1" s="1"/>
  <c r="K19" i="1"/>
  <c r="L19" i="1" s="1"/>
  <c r="K570" i="1"/>
  <c r="L570" i="1" s="1"/>
  <c r="K216" i="1"/>
  <c r="L216" i="1" s="1"/>
  <c r="K887" i="1"/>
  <c r="L887" i="1" s="1"/>
  <c r="K469" i="1"/>
  <c r="L469" i="1" s="1"/>
  <c r="K972" i="1"/>
  <c r="L972" i="1" s="1"/>
  <c r="K880" i="1"/>
  <c r="L880" i="1" s="1"/>
  <c r="K393" i="1"/>
  <c r="L393" i="1" s="1"/>
  <c r="K275" i="1"/>
  <c r="L275" i="1" s="1"/>
  <c r="K169" i="1"/>
  <c r="L169" i="1" s="1"/>
  <c r="K363" i="1"/>
  <c r="L363" i="1" s="1"/>
  <c r="K771" i="1"/>
  <c r="L771" i="1" s="1"/>
  <c r="K270" i="1"/>
  <c r="L270" i="1" s="1"/>
  <c r="K355" i="1"/>
  <c r="L355" i="1" s="1"/>
  <c r="K987" i="1"/>
  <c r="L987" i="1" s="1"/>
  <c r="K587" i="1"/>
  <c r="L587" i="1" s="1"/>
  <c r="K79" i="1"/>
  <c r="L79" i="1" s="1"/>
  <c r="K382" i="1"/>
  <c r="L382" i="1" s="1"/>
  <c r="K368" i="1"/>
  <c r="L368" i="1" s="1"/>
  <c r="K808" i="1"/>
  <c r="L808" i="1" s="1"/>
  <c r="K492" i="1"/>
  <c r="L492" i="1" s="1"/>
  <c r="K1109" i="1"/>
  <c r="L1109" i="1" s="1"/>
  <c r="K240" i="1"/>
  <c r="L240" i="1" s="1"/>
  <c r="K223" i="1"/>
  <c r="L223" i="1" s="1"/>
  <c r="K983" i="1"/>
  <c r="L983" i="1" s="1"/>
  <c r="K315" i="1"/>
  <c r="L315" i="1" s="1"/>
  <c r="K457" i="1"/>
  <c r="L457" i="1" s="1"/>
  <c r="K220" i="1"/>
  <c r="L220" i="1" s="1"/>
  <c r="K967" i="1"/>
  <c r="L967" i="1" s="1"/>
  <c r="K415" i="1"/>
  <c r="L415" i="1" s="1"/>
  <c r="K303" i="1"/>
  <c r="L303" i="1" s="1"/>
  <c r="K783" i="1"/>
  <c r="L783" i="1" s="1"/>
  <c r="K677" i="1"/>
  <c r="L677" i="1" s="1"/>
  <c r="K1064" i="1"/>
  <c r="L1064" i="1" s="1"/>
  <c r="K341" i="1"/>
  <c r="L341" i="1" s="1"/>
  <c r="K610" i="1"/>
  <c r="L610" i="1" s="1"/>
  <c r="K750" i="1"/>
  <c r="L750" i="1" s="1"/>
  <c r="K965" i="1"/>
  <c r="L965" i="1" s="1"/>
  <c r="K483" i="1"/>
  <c r="L483" i="1" s="1"/>
  <c r="K210" i="1"/>
  <c r="L210" i="1" s="1"/>
  <c r="K687" i="1"/>
  <c r="L687" i="1" s="1"/>
  <c r="K390" i="1"/>
  <c r="L390" i="1" s="1"/>
  <c r="K40" i="1"/>
  <c r="L40" i="1" s="1"/>
  <c r="K27" i="1"/>
  <c r="L27" i="1" s="1"/>
  <c r="K280" i="1"/>
  <c r="L280" i="1" s="1"/>
  <c r="K377" i="1"/>
  <c r="L377" i="1" s="1"/>
  <c r="K509" i="1"/>
  <c r="L509" i="1" s="1"/>
  <c r="K233" i="1"/>
  <c r="L233" i="1" s="1"/>
  <c r="K401" i="1"/>
  <c r="L401" i="1" s="1"/>
  <c r="K851" i="1"/>
  <c r="L851" i="1" s="1"/>
  <c r="K397" i="1"/>
  <c r="L397" i="1" s="1"/>
  <c r="K369" i="1"/>
  <c r="L369" i="1" s="1"/>
  <c r="K727" i="1"/>
  <c r="L727" i="1" s="1"/>
  <c r="K546" i="1"/>
  <c r="L546" i="1" s="1"/>
  <c r="K548" i="1"/>
  <c r="L548" i="1" s="1"/>
  <c r="K796" i="1"/>
  <c r="L796" i="1" s="1"/>
  <c r="K514" i="1"/>
  <c r="L514" i="1" s="1"/>
  <c r="K528" i="1"/>
  <c r="L528" i="1" s="1"/>
  <c r="K373" i="1"/>
  <c r="L373" i="1" s="1"/>
  <c r="K499" i="1"/>
  <c r="L499" i="1" s="1"/>
  <c r="K238" i="1"/>
  <c r="L238" i="1" s="1"/>
  <c r="K874" i="1"/>
  <c r="L874" i="1" s="1"/>
  <c r="K693" i="1"/>
  <c r="L693" i="1" s="1"/>
  <c r="K721" i="1"/>
  <c r="L721" i="1" s="1"/>
  <c r="K237" i="1"/>
  <c r="L237" i="1" s="1"/>
  <c r="K795" i="1"/>
  <c r="L795" i="1" s="1"/>
  <c r="K891" i="1"/>
  <c r="L891" i="1" s="1"/>
  <c r="K787" i="1"/>
  <c r="L787" i="1" s="1"/>
  <c r="K113" i="1"/>
  <c r="L113" i="1" s="1"/>
  <c r="K594" i="1"/>
  <c r="L594" i="1" s="1"/>
  <c r="K354" i="1"/>
  <c r="L354" i="1" s="1"/>
  <c r="K697" i="1"/>
  <c r="L697" i="1" s="1"/>
  <c r="K217" i="1"/>
  <c r="L217" i="1" s="1"/>
  <c r="K299" i="1"/>
  <c r="L299" i="1" s="1"/>
  <c r="K309" i="1"/>
  <c r="L309" i="1" s="1"/>
  <c r="K563" i="1"/>
  <c r="L563" i="1" s="1"/>
  <c r="K799" i="1"/>
  <c r="L799" i="1" s="1"/>
  <c r="K51" i="1"/>
  <c r="L51" i="1" s="1"/>
  <c r="K231" i="1"/>
  <c r="L231" i="1" s="1"/>
  <c r="K229" i="1"/>
  <c r="L229" i="1" s="1"/>
  <c r="K564" i="1"/>
  <c r="L564" i="1" s="1"/>
  <c r="K558" i="1"/>
  <c r="L558" i="1" s="1"/>
  <c r="K809" i="1"/>
  <c r="L809" i="1" s="1"/>
  <c r="K302" i="1"/>
  <c r="L302" i="1" s="1"/>
  <c r="K818" i="1"/>
  <c r="L818" i="1" s="1"/>
  <c r="K211" i="1"/>
  <c r="L211" i="1" s="1"/>
  <c r="K899" i="1"/>
  <c r="L899" i="1" s="1"/>
  <c r="K850" i="1"/>
  <c r="L850" i="1" s="1"/>
  <c r="K13" i="1"/>
  <c r="L13" i="1" s="1"/>
  <c r="K245" i="1"/>
  <c r="L245" i="1" s="1"/>
  <c r="K477" i="1"/>
  <c r="L477" i="1" s="1"/>
  <c r="K260" i="1"/>
  <c r="L260" i="1" s="1"/>
  <c r="K904" i="1"/>
  <c r="L904" i="1" s="1"/>
  <c r="K1054" i="1"/>
  <c r="L1054" i="1" s="1"/>
  <c r="K902" i="1"/>
  <c r="L902" i="1" s="1"/>
  <c r="K329" i="1"/>
  <c r="L329" i="1" s="1"/>
  <c r="K289" i="1"/>
  <c r="L289" i="1" s="1"/>
  <c r="K894" i="1"/>
  <c r="L894" i="1" s="1"/>
  <c r="K581" i="1"/>
  <c r="L581" i="1" s="1"/>
  <c r="K331" i="1"/>
  <c r="L331" i="1" s="1"/>
  <c r="K794" i="1"/>
  <c r="L794" i="1" s="1"/>
  <c r="K611" i="1"/>
  <c r="L611" i="1" s="1"/>
  <c r="K291" i="1"/>
  <c r="L291" i="1" s="1"/>
  <c r="K793" i="1"/>
  <c r="L793" i="1" s="1"/>
  <c r="K597" i="1"/>
  <c r="L597" i="1" s="1"/>
  <c r="K25" i="1"/>
  <c r="L25" i="1" s="1"/>
  <c r="K376" i="1"/>
  <c r="L376" i="1" s="1"/>
  <c r="K215" i="1"/>
  <c r="L215" i="1" s="1"/>
  <c r="K496" i="1"/>
  <c r="L496" i="1" s="1"/>
  <c r="K391" i="1"/>
  <c r="L391" i="1" s="1"/>
  <c r="K511" i="1"/>
  <c r="L511" i="1" s="1"/>
  <c r="K242" i="1"/>
  <c r="L242" i="1" s="1"/>
  <c r="K72" i="1"/>
  <c r="L72" i="1" s="1"/>
  <c r="K256" i="1"/>
  <c r="L256" i="1" s="1"/>
  <c r="K585" i="1"/>
  <c r="L585" i="1" s="1"/>
  <c r="K1065" i="1"/>
  <c r="L1065" i="1" s="1"/>
  <c r="K717" i="1"/>
  <c r="L717" i="1" s="1"/>
  <c r="K464" i="1"/>
  <c r="L464" i="1" s="1"/>
  <c r="K318" i="1"/>
  <c r="L318" i="1" s="1"/>
  <c r="K243" i="1"/>
  <c r="L243" i="1" s="1"/>
  <c r="K213" i="1"/>
  <c r="L213" i="1" s="1"/>
  <c r="K522" i="1"/>
  <c r="L522" i="1" s="1"/>
  <c r="K506" i="1"/>
  <c r="L506" i="1" s="1"/>
  <c r="K732" i="1"/>
  <c r="L732" i="1" s="1"/>
  <c r="K278" i="1"/>
  <c r="L278" i="1" s="1"/>
  <c r="K247" i="1"/>
  <c r="L247" i="1" s="1"/>
  <c r="K519" i="1"/>
  <c r="L519" i="1" s="1"/>
  <c r="K811" i="1"/>
  <c r="L811" i="1" s="1"/>
  <c r="K306" i="1"/>
  <c r="L306" i="1" s="1"/>
  <c r="K914" i="1"/>
  <c r="L914" i="1" s="1"/>
  <c r="K298" i="1"/>
  <c r="L298" i="1" s="1"/>
  <c r="K730" i="1"/>
  <c r="L730" i="1" s="1"/>
  <c r="K248" i="1"/>
  <c r="L248" i="1" s="1"/>
  <c r="K239" i="1"/>
  <c r="L239" i="1" s="1"/>
  <c r="K262" i="1"/>
  <c r="L262" i="1" s="1"/>
  <c r="K900" i="1"/>
  <c r="L900" i="1" s="1"/>
  <c r="K853" i="1"/>
  <c r="L853" i="1" s="1"/>
  <c r="K762" i="1"/>
  <c r="L762" i="1" s="1"/>
  <c r="K559" i="1"/>
  <c r="L559" i="1" s="1"/>
  <c r="K209" i="1"/>
  <c r="L209" i="1" s="1"/>
  <c r="K500" i="1"/>
  <c r="L500" i="1" s="1"/>
  <c r="K498" i="1"/>
  <c r="L498" i="1" s="1"/>
  <c r="K532" i="1"/>
  <c r="L532" i="1" s="1"/>
  <c r="K218" i="1"/>
  <c r="L218" i="1" s="1"/>
  <c r="K803" i="1"/>
  <c r="L803" i="1" s="1"/>
  <c r="K860" i="1"/>
  <c r="L860" i="1" s="1"/>
  <c r="K1063" i="1"/>
  <c r="L1063" i="1" s="1"/>
  <c r="K502" i="1"/>
  <c r="L502" i="1" s="1"/>
  <c r="K870" i="1"/>
  <c r="L870" i="1" s="1"/>
  <c r="K885" i="1"/>
  <c r="L885" i="1" s="1"/>
  <c r="K550" i="1"/>
  <c r="L550" i="1" s="1"/>
  <c r="K470" i="1"/>
  <c r="L470" i="1" s="1"/>
  <c r="K691" i="1"/>
  <c r="L691" i="1" s="1"/>
  <c r="K889" i="1"/>
  <c r="L889" i="1" s="1"/>
  <c r="K286" i="1"/>
  <c r="L286" i="1" s="1"/>
  <c r="K876" i="1"/>
  <c r="L876" i="1" s="1"/>
  <c r="K589" i="1"/>
  <c r="L589" i="1" s="1"/>
  <c r="K274" i="1"/>
  <c r="L274" i="1" s="1"/>
  <c r="K882" i="1"/>
  <c r="L882" i="1" s="1"/>
  <c r="K884" i="1"/>
  <c r="L884" i="1" s="1"/>
  <c r="K294" i="1"/>
  <c r="L294" i="1" s="1"/>
  <c r="K913" i="1"/>
  <c r="L913" i="1" s="1"/>
  <c r="K300" i="1"/>
  <c r="L300" i="1" s="1"/>
  <c r="K206" i="1"/>
  <c r="L206" i="1" s="1"/>
  <c r="K282" i="1"/>
  <c r="L282" i="1" s="1"/>
  <c r="K782" i="1"/>
  <c r="L782" i="1" s="1"/>
  <c r="K297" i="1"/>
  <c r="L297" i="1" s="1"/>
  <c r="K244" i="1"/>
  <c r="L244" i="1" s="1"/>
  <c r="K277" i="1"/>
  <c r="L277" i="1" s="1"/>
  <c r="K296" i="1"/>
  <c r="L296" i="1" s="1"/>
  <c r="K308" i="1"/>
  <c r="L308" i="1" s="1"/>
  <c r="K551" i="1"/>
  <c r="L551" i="1" s="1"/>
  <c r="K219" i="1"/>
  <c r="L219" i="1" s="1"/>
  <c r="K591" i="1"/>
  <c r="L591" i="1" s="1"/>
  <c r="K557" i="1"/>
  <c r="L557" i="1" s="1"/>
  <c r="K739" i="1"/>
  <c r="L739" i="1" s="1"/>
  <c r="K529" i="1"/>
  <c r="L529" i="1" s="1"/>
  <c r="K4" i="1"/>
  <c r="L4" i="1" s="1"/>
  <c r="K490" i="1"/>
  <c r="L490" i="1" s="1"/>
  <c r="K923" i="1"/>
  <c r="L923" i="1" s="1"/>
  <c r="K896" i="1"/>
  <c r="L896" i="1" s="1"/>
  <c r="K797" i="1"/>
  <c r="L797" i="1" s="1"/>
  <c r="K534" i="1"/>
  <c r="L534" i="1" s="1"/>
  <c r="K866" i="1"/>
  <c r="L866" i="1" s="1"/>
  <c r="K1111" i="1"/>
  <c r="L1111" i="1" s="1"/>
  <c r="K710" i="1"/>
  <c r="L710" i="1" s="1"/>
  <c r="K897" i="1"/>
  <c r="L897" i="1" s="1"/>
  <c r="K263" i="1"/>
  <c r="L263" i="1" s="1"/>
  <c r="K253" i="1"/>
  <c r="L253" i="1" s="1"/>
  <c r="K873" i="1"/>
  <c r="L873" i="1" s="1"/>
  <c r="K901" i="1"/>
  <c r="L901" i="1" s="1"/>
  <c r="K241" i="1"/>
  <c r="L241" i="1" s="1"/>
  <c r="K855" i="1"/>
  <c r="L855" i="1" s="1"/>
  <c r="K565" i="1"/>
  <c r="L565" i="1" s="1"/>
  <c r="K800" i="1"/>
  <c r="L800" i="1" s="1"/>
  <c r="K501" i="1"/>
  <c r="L501" i="1" s="1"/>
  <c r="K310" i="1"/>
  <c r="L310" i="1" s="1"/>
  <c r="K768" i="1"/>
  <c r="L768" i="1" s="1"/>
  <c r="K526" i="1"/>
  <c r="L526" i="1" s="1"/>
  <c r="K859" i="1"/>
  <c r="L859" i="1" s="1"/>
  <c r="K287" i="1"/>
  <c r="L287" i="1" s="1"/>
  <c r="K386" i="1"/>
  <c r="L386" i="1" s="1"/>
  <c r="K553" i="1"/>
  <c r="L553" i="1" s="1"/>
  <c r="K918" i="1"/>
  <c r="L918" i="1" s="1"/>
  <c r="K235" i="1"/>
  <c r="L235" i="1" s="1"/>
  <c r="K927" i="1"/>
  <c r="L927" i="1" s="1"/>
  <c r="K861" i="1"/>
  <c r="L861" i="1" s="1"/>
  <c r="K781" i="1"/>
  <c r="L781" i="1" s="1"/>
  <c r="K205" i="1"/>
  <c r="L205" i="1" s="1"/>
  <c r="K521" i="1"/>
  <c r="L521" i="1" s="1"/>
  <c r="K924" i="1"/>
  <c r="L924" i="1" s="1"/>
  <c r="K1056" i="1"/>
  <c r="L1056" i="1" s="1"/>
  <c r="K273" i="1"/>
  <c r="L273" i="1" s="1"/>
  <c r="K881" i="1"/>
  <c r="L881" i="1" s="1"/>
  <c r="K265" i="1"/>
  <c r="L265" i="1" s="1"/>
  <c r="K221" i="1"/>
  <c r="L221" i="1" s="1"/>
  <c r="K554" i="1"/>
  <c r="L554" i="1" s="1"/>
  <c r="K226" i="1"/>
  <c r="L226" i="1" s="1"/>
  <c r="K856" i="1"/>
  <c r="L856" i="1" s="1"/>
  <c r="K590" i="1"/>
  <c r="L590" i="1" s="1"/>
  <c r="K281" i="1"/>
  <c r="L281" i="1" s="1"/>
  <c r="K852" i="1"/>
  <c r="L852" i="1" s="1"/>
  <c r="K295" i="1"/>
  <c r="L295" i="1" s="1"/>
  <c r="K259" i="1"/>
  <c r="L259" i="1" s="1"/>
  <c r="K479" i="1"/>
  <c r="L479" i="1" s="1"/>
  <c r="K845" i="1"/>
  <c r="L845" i="1" s="1"/>
  <c r="K922" i="1"/>
  <c r="L922" i="1" s="1"/>
  <c r="K204" i="1"/>
  <c r="L204" i="1" s="1"/>
  <c r="K869" i="1"/>
  <c r="L869" i="1" s="1"/>
  <c r="K877" i="1"/>
  <c r="L877" i="1" s="1"/>
  <c r="K872" i="1"/>
  <c r="L872" i="1" s="1"/>
  <c r="K201" i="1"/>
  <c r="L201" i="1" s="1"/>
  <c r="K911" i="1"/>
  <c r="L911" i="1" s="1"/>
  <c r="K305" i="1"/>
  <c r="L305" i="1" s="1"/>
  <c r="K462" i="1"/>
  <c r="L462" i="1" s="1"/>
  <c r="K915" i="1"/>
  <c r="L915" i="1" s="1"/>
  <c r="K202" i="1"/>
  <c r="L202" i="1" s="1"/>
  <c r="K395" i="1"/>
  <c r="L395" i="1" s="1"/>
  <c r="K232" i="1"/>
  <c r="L232" i="1" s="1"/>
  <c r="K317" i="1"/>
  <c r="L317" i="1" s="1"/>
  <c r="K864" i="1"/>
  <c r="L864" i="1" s="1"/>
  <c r="K917" i="1"/>
  <c r="L917" i="1" s="1"/>
  <c r="K527" i="1"/>
  <c r="L527" i="1" s="1"/>
  <c r="K461" i="1"/>
  <c r="L461" i="1" s="1"/>
  <c r="K268" i="1"/>
  <c r="L268" i="1" s="1"/>
  <c r="K207" i="1"/>
  <c r="L207" i="1" s="1"/>
  <c r="K288" i="1"/>
  <c r="L288" i="1" s="1"/>
  <c r="K892" i="1"/>
  <c r="L892" i="1" s="1"/>
  <c r="K197" i="1"/>
  <c r="L197" i="1" s="1"/>
  <c r="K77" i="1"/>
  <c r="L77" i="1" s="1"/>
  <c r="K311" i="1"/>
  <c r="L311" i="1" s="1"/>
  <c r="K598" i="1"/>
  <c r="L598" i="1" s="1"/>
  <c r="K257" i="1"/>
  <c r="L257" i="1" s="1"/>
  <c r="K208" i="1"/>
  <c r="L208" i="1" s="1"/>
  <c r="K485" i="1"/>
  <c r="L485" i="1" s="1"/>
  <c r="K844" i="1"/>
  <c r="L844" i="1" s="1"/>
  <c r="K224" i="1"/>
  <c r="L224" i="1" s="1"/>
  <c r="K314" i="1"/>
  <c r="L314" i="1" s="1"/>
  <c r="K1113" i="1"/>
  <c r="L1113" i="1" s="1"/>
  <c r="K225" i="1"/>
  <c r="L225" i="1" s="1"/>
  <c r="K886" i="1"/>
  <c r="L886" i="1" s="1"/>
  <c r="K1087" i="1"/>
  <c r="L1087" i="1" s="1"/>
  <c r="K1112" i="1"/>
  <c r="L1112" i="1" s="1"/>
  <c r="K1098" i="1"/>
  <c r="L1098" i="1" s="1"/>
  <c r="K1099" i="1"/>
  <c r="L1099" i="1" s="1"/>
  <c r="K1096" i="1"/>
  <c r="L1096" i="1" s="1"/>
  <c r="K1095" i="1"/>
  <c r="L1095" i="1" s="1"/>
  <c r="K1104" i="1"/>
  <c r="L1104" i="1" s="1"/>
  <c r="K1088" i="1"/>
  <c r="L1088" i="1" s="1"/>
  <c r="K1103" i="1"/>
  <c r="L1103" i="1" s="1"/>
  <c r="K1089" i="1"/>
  <c r="L1089" i="1" s="1"/>
  <c r="K1092" i="1"/>
  <c r="L1092" i="1" s="1"/>
  <c r="K1093" i="1"/>
  <c r="L1093" i="1" s="1"/>
  <c r="K1100" i="1"/>
  <c r="L1100" i="1" s="1"/>
  <c r="K1101" i="1"/>
  <c r="L1101" i="1" s="1"/>
  <c r="K1115" i="1"/>
  <c r="L1115" i="1" s="1"/>
  <c r="K1090" i="1"/>
  <c r="L1090" i="1" s="1"/>
  <c r="K1114" i="1"/>
  <c r="L1114" i="1" s="1"/>
  <c r="K1105" i="1"/>
  <c r="L1105" i="1" s="1"/>
  <c r="K1091" i="1"/>
  <c r="L1091" i="1" s="1"/>
  <c r="K1102" i="1"/>
  <c r="L1102" i="1" s="1"/>
  <c r="H1093" i="7"/>
  <c r="H890" i="7"/>
  <c r="H489" i="7"/>
  <c r="H315" i="7"/>
  <c r="H77" i="7"/>
  <c r="H921" i="7"/>
  <c r="H209" i="7"/>
  <c r="H915" i="7"/>
  <c r="H225" i="7"/>
  <c r="H312" i="7"/>
  <c r="H1067" i="7"/>
  <c r="H896" i="7"/>
  <c r="H848" i="7"/>
  <c r="H289" i="7"/>
  <c r="H203" i="7"/>
  <c r="H198" i="7"/>
  <c r="H245" i="7"/>
  <c r="H226" i="7"/>
  <c r="H856" i="7"/>
  <c r="H465" i="7"/>
  <c r="H531" i="7"/>
  <c r="H466" i="7"/>
  <c r="H202" i="7"/>
  <c r="H258" i="7"/>
  <c r="H282" i="7"/>
  <c r="H208" i="7"/>
  <c r="H318" i="7"/>
  <c r="H785" i="7"/>
  <c r="H904" i="7"/>
  <c r="H860" i="7"/>
  <c r="H695" i="7"/>
  <c r="H483" i="7"/>
  <c r="H266" i="7"/>
  <c r="H296" i="7"/>
  <c r="H222" i="7"/>
  <c r="H926" i="7"/>
  <c r="H206" i="7"/>
  <c r="H217" i="7"/>
  <c r="H558" i="7"/>
  <c r="H525" i="7"/>
  <c r="H849" i="7"/>
  <c r="H260" i="7"/>
  <c r="H928" i="7"/>
  <c r="H1100" i="7"/>
  <c r="H530" i="7"/>
  <c r="H397" i="7"/>
  <c r="H876" i="7"/>
  <c r="H269" i="7"/>
  <c r="H538" i="7"/>
  <c r="H557" i="7"/>
  <c r="H873" i="7"/>
  <c r="H1060" i="7"/>
  <c r="H885" i="7"/>
  <c r="H233" i="7"/>
  <c r="H555" i="7"/>
  <c r="H865" i="7"/>
  <c r="H274" i="7"/>
  <c r="H299" i="7"/>
  <c r="H395" i="7"/>
  <c r="H569" i="7"/>
  <c r="H602" i="7"/>
  <c r="H393" i="7"/>
  <c r="H236" i="7"/>
  <c r="H295" i="7"/>
  <c r="H881" i="7"/>
  <c r="H309" i="7"/>
  <c r="H888" i="7"/>
  <c r="H227" i="7"/>
  <c r="H521" i="7"/>
  <c r="H859" i="7"/>
  <c r="H900" i="7"/>
  <c r="H714" i="7"/>
  <c r="H561" i="7"/>
  <c r="H919" i="7"/>
  <c r="H533" i="7"/>
  <c r="H494" i="7"/>
  <c r="H889" i="7"/>
  <c r="H210" i="7"/>
  <c r="H868" i="7"/>
  <c r="H301" i="7"/>
  <c r="H288" i="7"/>
  <c r="H874" i="7"/>
  <c r="H870" i="7"/>
  <c r="H205" i="7"/>
  <c r="H506" i="7"/>
  <c r="H278" i="7"/>
  <c r="H332" i="7"/>
  <c r="H283" i="7"/>
  <c r="H863" i="7"/>
  <c r="H893" i="7"/>
  <c r="H249" i="7"/>
  <c r="H207" i="7"/>
  <c r="H4" i="7"/>
  <c r="H931" i="7"/>
  <c r="H801" i="7"/>
  <c r="H254" i="7"/>
  <c r="H922" i="7"/>
  <c r="H905" i="7"/>
  <c r="H306" i="7"/>
  <c r="H864" i="7"/>
  <c r="H804" i="7"/>
  <c r="H220" i="7"/>
  <c r="H917" i="7"/>
  <c r="H880" i="7"/>
  <c r="H264" i="7"/>
  <c r="H311" i="7"/>
  <c r="H901" i="7"/>
  <c r="H403" i="7"/>
  <c r="H772" i="7"/>
  <c r="H505" i="7"/>
  <c r="H515" i="7"/>
  <c r="H1099" i="7"/>
  <c r="H877" i="7"/>
  <c r="H297" i="7"/>
  <c r="H536" i="7"/>
  <c r="H815" i="7"/>
  <c r="H474" i="7"/>
  <c r="H214" i="7"/>
  <c r="H918" i="7"/>
  <c r="H1069" i="7"/>
  <c r="H593" i="7"/>
  <c r="H857" i="7"/>
  <c r="H786" i="7"/>
  <c r="H743" i="7"/>
  <c r="H510" i="7"/>
  <c r="H504" i="7"/>
  <c r="H927" i="7"/>
  <c r="H307" i="7"/>
  <c r="H263" i="7"/>
  <c r="H244" i="7"/>
  <c r="H275" i="7"/>
  <c r="H355" i="7"/>
  <c r="H279" i="7"/>
  <c r="H330" i="7"/>
  <c r="H725" i="7"/>
  <c r="H807" i="7"/>
  <c r="H257" i="7"/>
  <c r="H248" i="7"/>
  <c r="H287" i="7"/>
  <c r="H242" i="7"/>
  <c r="H597" i="7"/>
  <c r="H238" i="7"/>
  <c r="H310" i="7"/>
  <c r="H886" i="7"/>
  <c r="H316" i="7"/>
  <c r="H908" i="7"/>
  <c r="H502" i="7"/>
  <c r="H392" i="7"/>
  <c r="H562" i="7"/>
  <c r="H563" i="7"/>
  <c r="H380" i="7"/>
  <c r="H526" i="7"/>
  <c r="H303" i="7"/>
  <c r="H319" i="7"/>
  <c r="H378" i="7"/>
  <c r="H243" i="7"/>
  <c r="H216" i="7"/>
  <c r="H583" i="7"/>
  <c r="H567" i="7"/>
  <c r="H399" i="7"/>
  <c r="H798" i="7"/>
  <c r="H468" i="7"/>
  <c r="H903" i="7"/>
  <c r="H290" i="7"/>
  <c r="H523" i="7"/>
  <c r="H481" i="7"/>
  <c r="H878" i="7"/>
  <c r="H368" i="7"/>
  <c r="H232" i="7"/>
  <c r="H754" i="7"/>
  <c r="H721" i="7"/>
  <c r="H212" i="7"/>
  <c r="H240" i="7"/>
  <c r="H281" i="7"/>
  <c r="H500" i="7"/>
  <c r="H734" i="7"/>
  <c r="H487" i="7"/>
  <c r="H822" i="7"/>
  <c r="H374" i="7"/>
  <c r="H13" i="7"/>
  <c r="H574" i="7"/>
  <c r="H377" i="7"/>
  <c r="H797" i="7"/>
  <c r="H342" i="7"/>
  <c r="H364" i="7"/>
  <c r="H218" i="7"/>
  <c r="H906" i="7"/>
  <c r="H246" i="7"/>
  <c r="H1058" i="7"/>
  <c r="H898" i="7"/>
  <c r="H239" i="7"/>
  <c r="H854" i="7"/>
  <c r="H230" i="7"/>
  <c r="H417" i="7"/>
  <c r="H554" i="7"/>
  <c r="H532" i="7"/>
  <c r="H261" i="7"/>
  <c r="H727" i="7"/>
  <c r="H762" i="7"/>
  <c r="H964" i="7"/>
  <c r="H271" i="7"/>
  <c r="H219" i="7"/>
  <c r="H234" i="7"/>
  <c r="H697" i="7"/>
  <c r="H601" i="7"/>
  <c r="H615" i="7"/>
  <c r="H292" i="7"/>
  <c r="H17" i="7"/>
  <c r="H370" i="7"/>
  <c r="H1097" i="7"/>
  <c r="H589" i="7"/>
  <c r="H298" i="7"/>
  <c r="H568" i="7"/>
  <c r="H775" i="7"/>
  <c r="H835" i="7"/>
  <c r="H736" i="7"/>
  <c r="H224" i="7"/>
  <c r="H855" i="7"/>
  <c r="H681" i="7"/>
  <c r="H971" i="7"/>
  <c r="H731" i="7"/>
  <c r="H791" i="7"/>
  <c r="H302" i="7"/>
  <c r="H1002" i="7"/>
  <c r="H884" i="7"/>
  <c r="H1071" i="7"/>
  <c r="H491" i="7"/>
  <c r="H883" i="7"/>
  <c r="H598" i="7"/>
  <c r="H27" i="7"/>
  <c r="H719" i="7"/>
  <c r="H774" i="7"/>
  <c r="H735" i="7"/>
  <c r="H787" i="7"/>
  <c r="H513" i="7"/>
  <c r="H800" i="7"/>
  <c r="H704" i="7"/>
  <c r="H518" i="7"/>
  <c r="H221" i="7"/>
  <c r="H72" i="7"/>
  <c r="H987" i="7"/>
  <c r="H891" i="7"/>
  <c r="H969" i="7"/>
  <c r="H976" i="7"/>
  <c r="H591" i="7"/>
  <c r="H799" i="7"/>
  <c r="H169" i="7"/>
  <c r="H1068" i="7"/>
  <c r="H19" i="7"/>
  <c r="H379" i="7"/>
  <c r="H211" i="7"/>
  <c r="H895" i="7"/>
  <c r="H550" i="7"/>
  <c r="H594" i="7"/>
  <c r="H304" i="7"/>
  <c r="H391" i="7"/>
  <c r="H71" i="7"/>
  <c r="H241" i="7"/>
  <c r="H113" i="7"/>
  <c r="H461" i="7"/>
  <c r="H961" i="7"/>
  <c r="H628" i="7"/>
  <c r="H503" i="7"/>
  <c r="H813" i="7"/>
  <c r="H796" i="7"/>
  <c r="H811" i="7"/>
  <c r="H522" i="7"/>
  <c r="H40" i="7"/>
  <c r="H381" i="7"/>
  <c r="H585" i="7"/>
  <c r="H1063" i="7"/>
  <c r="H925" i="7"/>
  <c r="H803" i="7"/>
  <c r="H996" i="7"/>
  <c r="H632" i="7"/>
  <c r="H45" i="7"/>
  <c r="H746" i="7"/>
  <c r="H356" i="7"/>
  <c r="H1001" i="7"/>
  <c r="H496" i="7"/>
  <c r="H51" i="7"/>
  <c r="H552" i="7"/>
  <c r="H328" i="7"/>
  <c r="H180" i="7"/>
  <c r="H1006" i="7"/>
  <c r="H819" i="7"/>
  <c r="H726" i="7"/>
  <c r="H402" i="7"/>
  <c r="H751" i="7"/>
  <c r="H923" i="7"/>
  <c r="H758" i="7"/>
  <c r="H215" i="7"/>
  <c r="H991" i="7"/>
  <c r="H980" i="7"/>
  <c r="H388" i="7"/>
  <c r="H32" i="7"/>
  <c r="H651" i="7"/>
  <c r="H369" i="7"/>
  <c r="H9" i="7"/>
  <c r="H285" i="7"/>
  <c r="H348" i="7"/>
  <c r="H770" i="7"/>
  <c r="H115" i="7"/>
  <c r="H720" i="7"/>
  <c r="H251" i="7"/>
  <c r="H742" i="7"/>
  <c r="H174" i="7"/>
  <c r="H265" i="7"/>
  <c r="H25" i="7"/>
  <c r="H761" i="7"/>
  <c r="H1003" i="7"/>
  <c r="H783" i="7"/>
  <c r="H313" i="7"/>
  <c r="H793" i="7"/>
  <c r="H473" i="7"/>
  <c r="H1089" i="7"/>
  <c r="H58" i="7"/>
  <c r="H79" i="7"/>
  <c r="H300" i="7"/>
  <c r="H973" i="7"/>
  <c r="H765" i="7"/>
  <c r="H614" i="7"/>
  <c r="H94" i="7"/>
  <c r="H280" i="7"/>
  <c r="H223" i="7"/>
  <c r="H55" i="7"/>
  <c r="H229" i="7"/>
  <c r="H551" i="7"/>
  <c r="H1021" i="7"/>
  <c r="H792" i="7"/>
  <c r="H599" i="7"/>
  <c r="H1043" i="7"/>
  <c r="H362" i="7"/>
  <c r="H384" i="7"/>
  <c r="H5" i="7"/>
  <c r="H68" i="7"/>
  <c r="H501" i="7"/>
  <c r="H273" i="7"/>
  <c r="H268" i="7"/>
  <c r="H812" i="7"/>
  <c r="H204" i="7"/>
  <c r="H850" i="7"/>
  <c r="H1103" i="7"/>
  <c r="H354" i="7"/>
  <c r="H701" i="7"/>
  <c r="H766" i="7"/>
  <c r="H718" i="7"/>
  <c r="H314" i="7"/>
  <c r="H182" i="7"/>
  <c r="H929" i="7"/>
  <c r="H566" i="7"/>
  <c r="H252" i="7"/>
  <c r="H317" i="7"/>
  <c r="H29" i="7"/>
  <c r="H365" i="7"/>
  <c r="H625" i="7"/>
  <c r="H1091" i="7"/>
  <c r="H284" i="7"/>
  <c r="H10" i="7"/>
  <c r="H641" i="7"/>
  <c r="H611" i="7"/>
  <c r="H200" i="7"/>
  <c r="H910" i="7"/>
  <c r="H672" i="7"/>
  <c r="H104" i="7"/>
  <c r="H869" i="7"/>
  <c r="H816" i="7"/>
  <c r="H541" i="7"/>
  <c r="H872" i="7"/>
  <c r="H624" i="7"/>
  <c r="H92" i="7"/>
  <c r="H31" i="7"/>
  <c r="H24" i="7"/>
  <c r="H276" i="7"/>
  <c r="H231" i="7"/>
  <c r="H769" i="7"/>
  <c r="H588" i="7"/>
  <c r="H839" i="7"/>
  <c r="H580" i="7"/>
  <c r="H760" i="7"/>
  <c r="H634" i="7"/>
  <c r="H579" i="7"/>
  <c r="H595" i="7"/>
  <c r="H373" i="7"/>
  <c r="H784" i="7"/>
  <c r="H620" i="7"/>
  <c r="H1022" i="7"/>
  <c r="H584" i="7"/>
  <c r="H573" i="7"/>
  <c r="H1011" i="7"/>
  <c r="H756" i="7"/>
  <c r="H540" i="7"/>
  <c r="H476" i="7"/>
  <c r="H35" i="7"/>
  <c r="H843" i="7"/>
  <c r="H267" i="7"/>
  <c r="H750" i="7"/>
  <c r="H626" i="7"/>
  <c r="H1104" i="7"/>
  <c r="H1051" i="7"/>
  <c r="H729" i="7"/>
  <c r="H90" i="7"/>
  <c r="H520" i="7"/>
  <c r="H360" i="7"/>
  <c r="H471" i="7"/>
  <c r="H137" i="7"/>
  <c r="H867" i="7"/>
  <c r="H578" i="7"/>
  <c r="H691" i="7"/>
  <c r="H165" i="7"/>
  <c r="H887" i="7"/>
  <c r="H74" i="7"/>
  <c r="H777" i="7"/>
  <c r="H528" i="7"/>
  <c r="H1070" i="7"/>
  <c r="H1029" i="7"/>
  <c r="H738" i="7"/>
  <c r="H512" i="7"/>
  <c r="H852" i="7"/>
  <c r="H747" i="7"/>
  <c r="H809" i="7"/>
  <c r="H83" i="7"/>
  <c r="H914" i="7"/>
  <c r="H386" i="7"/>
  <c r="H696" i="7"/>
  <c r="H940" i="7"/>
  <c r="H87" i="7"/>
  <c r="H605" i="7"/>
  <c r="H830" i="7"/>
  <c r="H741" i="7"/>
  <c r="H748" i="7"/>
  <c r="H1053" i="7"/>
  <c r="H586" i="7"/>
  <c r="H990" i="7"/>
  <c r="H69" i="7"/>
  <c r="H16" i="7"/>
  <c r="H1005" i="7"/>
  <c r="H1096" i="7"/>
  <c r="H728" i="7"/>
  <c r="H739" i="7"/>
  <c r="H974" i="7"/>
  <c r="H122" i="7"/>
  <c r="H892" i="7"/>
  <c r="H121" i="7"/>
  <c r="H962" i="7"/>
  <c r="H435" i="7"/>
  <c r="H166" i="7"/>
  <c r="H773" i="7"/>
  <c r="H493" i="7"/>
  <c r="H176" i="7"/>
  <c r="H361" i="7"/>
  <c r="H723" i="7"/>
  <c r="H537" i="7"/>
  <c r="H118" i="7"/>
  <c r="H117" i="7"/>
  <c r="H111" i="7"/>
  <c r="H861" i="7"/>
  <c r="H706" i="7"/>
  <c r="H592" i="7"/>
  <c r="H1076" i="7"/>
  <c r="H1044" i="7"/>
  <c r="H825" i="7"/>
  <c r="H1083" i="7"/>
  <c r="H596" i="7"/>
  <c r="H59" i="7"/>
  <c r="H982" i="7"/>
  <c r="H858" i="7"/>
  <c r="H780" i="7"/>
  <c r="H259" i="7"/>
  <c r="H542" i="7"/>
  <c r="H527" i="7"/>
  <c r="H21" i="7"/>
  <c r="H763" i="7"/>
  <c r="H1085" i="7"/>
  <c r="H838" i="7"/>
  <c r="H469" i="7"/>
  <c r="H937" i="7"/>
  <c r="H326" i="7"/>
  <c r="H612" i="7"/>
  <c r="H175" i="7"/>
  <c r="H534" i="7"/>
  <c r="H441" i="7"/>
  <c r="H972" i="7"/>
  <c r="H842" i="7"/>
  <c r="H565" i="7"/>
  <c r="H1000" i="7"/>
  <c r="H936" i="7"/>
  <c r="H509" i="7"/>
  <c r="H995" i="7"/>
  <c r="H686" i="7"/>
  <c r="H776" i="7"/>
  <c r="H771" i="7"/>
  <c r="H171" i="7"/>
  <c r="H153" i="7"/>
  <c r="H810" i="7"/>
  <c r="H159" i="7"/>
  <c r="H993" i="7"/>
  <c r="H832" i="7"/>
  <c r="H1012" i="7"/>
  <c r="H447" i="7"/>
  <c r="H582" i="7"/>
  <c r="H80" i="7"/>
  <c r="H339" i="7"/>
  <c r="H516" i="7"/>
  <c r="H272" i="7"/>
  <c r="H433" i="7"/>
  <c r="H82" i="7"/>
  <c r="H709" i="7"/>
  <c r="H112" i="7"/>
  <c r="H899" i="7"/>
  <c r="H713" i="7"/>
  <c r="H639" i="7"/>
  <c r="H477" i="7"/>
  <c r="H334" i="7"/>
  <c r="H1095" i="7"/>
  <c r="H827" i="7"/>
  <c r="H344" i="7"/>
  <c r="H539" i="7"/>
  <c r="H464" i="7"/>
  <c r="H635" i="7"/>
  <c r="H665" i="7"/>
  <c r="H703" i="7"/>
  <c r="H752" i="7"/>
  <c r="H463" i="7"/>
  <c r="H740" i="7"/>
  <c r="H702" i="7"/>
  <c r="H164" i="7"/>
  <c r="H161" i="7"/>
  <c r="H22" i="7"/>
  <c r="H604" i="7"/>
  <c r="H305" i="7"/>
  <c r="H308" i="7"/>
  <c r="H293" i="7"/>
  <c r="H572" i="7"/>
  <c r="H53" i="7"/>
  <c r="H396" i="7"/>
  <c r="H732" i="7"/>
  <c r="H629" i="7"/>
  <c r="H999" i="7"/>
  <c r="H324" i="7"/>
  <c r="H454" i="7"/>
  <c r="H690" i="7"/>
  <c r="H789" i="7"/>
  <c r="H941" i="7"/>
  <c r="H646" i="7"/>
  <c r="H1080" i="7"/>
  <c r="H687" i="7"/>
  <c r="H385" i="7"/>
  <c r="H486" i="7"/>
  <c r="H177" i="7"/>
  <c r="H949" i="7"/>
  <c r="H932" i="7"/>
  <c r="H705" i="7"/>
  <c r="H152" i="7"/>
  <c r="H902" i="7"/>
  <c r="H693" i="7"/>
  <c r="H201" i="7"/>
  <c r="H154" i="7"/>
  <c r="H678" i="7"/>
  <c r="H367" i="7"/>
  <c r="H871" i="7"/>
  <c r="H1084" i="7"/>
  <c r="H607" i="7"/>
  <c r="H1079" i="7"/>
  <c r="H755" i="7"/>
  <c r="H336" i="7"/>
  <c r="H458" i="7"/>
  <c r="H966" i="7"/>
  <c r="H156" i="7"/>
  <c r="H120" i="7"/>
  <c r="H30" i="7"/>
  <c r="H759" i="7"/>
  <c r="H622" i="7"/>
  <c r="H818" i="7"/>
  <c r="H737" i="7"/>
  <c r="H834" i="7"/>
  <c r="H250" i="7"/>
  <c r="H1059" i="7"/>
  <c r="H256" i="7"/>
  <c r="H73" i="7"/>
  <c r="H371" i="7"/>
  <c r="H909" i="7"/>
  <c r="H418" i="7"/>
  <c r="H47" i="7"/>
  <c r="H455" i="7"/>
  <c r="H618" i="7"/>
  <c r="H636" i="7"/>
  <c r="H1064" i="7"/>
  <c r="H638" i="7"/>
  <c r="H1102" i="7"/>
  <c r="H619" i="7"/>
  <c r="H1024" i="7"/>
  <c r="H662" i="7"/>
  <c r="H351" i="7"/>
  <c r="H57" i="7"/>
  <c r="H963" i="7"/>
  <c r="H341" i="7"/>
  <c r="H366" i="7"/>
  <c r="H54" i="7"/>
  <c r="H637" i="7"/>
  <c r="H26" i="7"/>
  <c r="H101" i="7"/>
  <c r="H255" i="7"/>
  <c r="H186" i="7"/>
  <c r="H462" i="7"/>
  <c r="H511" i="7"/>
  <c r="H581" i="7"/>
  <c r="H655" i="7"/>
  <c r="H944" i="7"/>
  <c r="H764" i="7"/>
  <c r="H438" i="7"/>
  <c r="H647" i="7"/>
  <c r="H673" i="7"/>
  <c r="H846" i="7"/>
  <c r="H608" i="7"/>
  <c r="H178" i="7"/>
  <c r="H189" i="7"/>
  <c r="H382" i="7"/>
  <c r="H331" i="7"/>
  <c r="H157" i="7"/>
  <c r="H349" i="7"/>
  <c r="H398" i="7"/>
  <c r="H680" i="7"/>
  <c r="H199" i="7"/>
  <c r="H444" i="7"/>
  <c r="H89" i="7"/>
  <c r="H724" i="7"/>
  <c r="H951" i="7"/>
  <c r="H933" i="7"/>
  <c r="H683" i="7"/>
  <c r="H39" i="7"/>
  <c r="H497" i="7"/>
  <c r="H712" i="7"/>
  <c r="H173" i="7"/>
  <c r="H535" i="7"/>
  <c r="H429" i="7"/>
  <c r="H375" i="7"/>
  <c r="H957" i="7"/>
  <c r="H191" i="7"/>
  <c r="H621" i="7"/>
  <c r="H358" i="7"/>
  <c r="H124" i="7"/>
  <c r="H499" i="7"/>
  <c r="H912" i="7"/>
  <c r="H710" i="7"/>
  <c r="H100" i="7"/>
  <c r="H692" i="7"/>
  <c r="H401" i="7"/>
  <c r="H192" i="7"/>
  <c r="H291" i="7"/>
  <c r="H667" i="7"/>
  <c r="H642" i="7"/>
  <c r="H648" i="7"/>
  <c r="H553" i="7"/>
  <c r="H677" i="7"/>
  <c r="H685" i="7"/>
  <c r="H826" i="7"/>
  <c r="H679" i="7"/>
  <c r="H519" i="7"/>
  <c r="H323" i="7"/>
  <c r="H1036" i="7"/>
  <c r="H570" i="7"/>
  <c r="H335" i="7"/>
  <c r="H148" i="7"/>
  <c r="H108" i="7"/>
  <c r="H237" i="7"/>
  <c r="H959" i="7"/>
  <c r="H992" i="7"/>
  <c r="H93" i="7"/>
  <c r="H61" i="7"/>
  <c r="H577" i="7"/>
  <c r="H415" i="7"/>
  <c r="H337" i="7"/>
  <c r="H1066" i="7"/>
  <c r="H472" i="7"/>
  <c r="H730" i="7"/>
  <c r="H424" i="7"/>
  <c r="H753" i="7"/>
  <c r="H96" i="7"/>
  <c r="H95" i="7"/>
  <c r="H653" i="7"/>
  <c r="H698" i="7"/>
  <c r="H109" i="7"/>
  <c r="H1073" i="7"/>
  <c r="H844" i="7"/>
  <c r="H943" i="7"/>
  <c r="H875" i="7"/>
  <c r="H544" i="7"/>
  <c r="H41" i="7"/>
  <c r="H63" i="7"/>
  <c r="H989" i="7"/>
  <c r="H862" i="7"/>
  <c r="H952" i="7"/>
  <c r="H286" i="7"/>
  <c r="H3" i="7"/>
  <c r="H1038" i="7"/>
  <c r="H277" i="7"/>
  <c r="H733" i="7"/>
  <c r="H91" i="7"/>
  <c r="H184" i="7"/>
  <c r="H11" i="7"/>
  <c r="H66" i="7"/>
  <c r="H545" i="7"/>
  <c r="H62" i="7"/>
  <c r="H449" i="7"/>
  <c r="H716" i="7"/>
  <c r="H549" i="7"/>
  <c r="H790" i="7"/>
  <c r="H548" i="7"/>
  <c r="H99" i="7"/>
  <c r="H432" i="7"/>
  <c r="H640" i="7"/>
  <c r="H968" i="7"/>
  <c r="H745" i="7"/>
  <c r="H1098" i="7"/>
  <c r="H1045" i="7"/>
  <c r="H119" i="7"/>
  <c r="H479" i="7"/>
  <c r="H353" i="7"/>
  <c r="H467" i="7"/>
  <c r="H49" i="7"/>
  <c r="H808" i="7"/>
  <c r="H38" i="7"/>
  <c r="H767" i="7"/>
  <c r="H671" i="7"/>
  <c r="H988" i="7"/>
  <c r="H1041" i="7"/>
  <c r="H247" i="7"/>
  <c r="H965" i="7"/>
  <c r="H841" i="7"/>
  <c r="H50" i="7"/>
  <c r="H1031" i="7"/>
  <c r="H1032" i="7"/>
  <c r="H420" i="7"/>
  <c r="H939" i="7"/>
  <c r="H416" i="7"/>
  <c r="H670" i="7"/>
  <c r="H794" i="7"/>
  <c r="H423" i="7"/>
  <c r="H1046" i="7"/>
  <c r="H460" i="7"/>
  <c r="H935" i="7"/>
  <c r="H998" i="7"/>
  <c r="H1040" i="7"/>
  <c r="H1004" i="7"/>
  <c r="H451" i="7"/>
  <c r="H1026" i="7"/>
  <c r="H559" i="7"/>
  <c r="H556" i="7"/>
  <c r="H676" i="7"/>
  <c r="H456" i="7"/>
  <c r="H453" i="7"/>
  <c r="H1035" i="7"/>
  <c r="H160" i="7"/>
  <c r="H43" i="7"/>
  <c r="H446" i="7"/>
  <c r="H947" i="7"/>
  <c r="H149" i="7"/>
  <c r="H190" i="7"/>
  <c r="H814" i="7"/>
  <c r="H1052" i="7"/>
  <c r="H768" i="7"/>
  <c r="H656" i="7"/>
  <c r="H329" i="7"/>
  <c r="H617" i="7"/>
  <c r="H967" i="7"/>
  <c r="H408" i="7"/>
  <c r="H659" i="7"/>
  <c r="H946" i="7"/>
  <c r="H125" i="7"/>
  <c r="H587" i="7"/>
  <c r="H700" i="7"/>
  <c r="H1008" i="7"/>
  <c r="H15" i="7"/>
  <c r="H1061" i="7"/>
  <c r="H1081" i="7"/>
  <c r="H603" i="7"/>
  <c r="H1082" i="7"/>
  <c r="H1010" i="7"/>
  <c r="H610" i="7"/>
  <c r="H75" i="7"/>
  <c r="H609" i="7"/>
  <c r="H1020" i="7"/>
  <c r="H482" i="7"/>
  <c r="H997" i="7"/>
  <c r="H757" i="7"/>
  <c r="H102" i="7"/>
  <c r="H478" i="7"/>
  <c r="H321" i="7"/>
  <c r="H196" i="7"/>
  <c r="H168" i="7"/>
  <c r="H427" i="7"/>
  <c r="H340" i="7"/>
  <c r="H930" i="7"/>
  <c r="H97" i="7"/>
  <c r="H346" i="7"/>
  <c r="H442" i="7"/>
  <c r="H788" i="7"/>
  <c r="H1017" i="7"/>
  <c r="H235" i="7"/>
  <c r="H633" i="7"/>
  <c r="H722" i="7"/>
  <c r="H1062" i="7"/>
  <c r="H144" i="7"/>
  <c r="H650" i="7"/>
  <c r="H920" i="7"/>
  <c r="H836" i="7"/>
  <c r="H945" i="7"/>
  <c r="H529" i="7"/>
  <c r="H78" i="7"/>
  <c r="H253" i="7"/>
  <c r="H44" i="7"/>
  <c r="H126" i="7"/>
  <c r="H439" i="7"/>
  <c r="H84" i="7"/>
  <c r="H492" i="7"/>
  <c r="H130" i="7"/>
  <c r="H147" i="7"/>
  <c r="H333" i="7"/>
  <c r="H179" i="7"/>
  <c r="H428" i="7"/>
  <c r="H749" i="7"/>
  <c r="H948" i="7"/>
  <c r="H631" i="7"/>
  <c r="H1015" i="7"/>
  <c r="H7" i="7"/>
  <c r="H448" i="7"/>
  <c r="H387" i="7"/>
  <c r="H627" i="7"/>
  <c r="H162" i="7"/>
  <c r="H866" i="7"/>
  <c r="H942" i="7"/>
  <c r="H711" i="7"/>
  <c r="H98" i="7"/>
  <c r="H194" i="7"/>
  <c r="H663" i="7"/>
  <c r="H85" i="7"/>
  <c r="H955" i="7"/>
  <c r="H498" i="7"/>
  <c r="H132" i="7"/>
  <c r="H524" i="7"/>
  <c r="H352" i="7"/>
  <c r="H110" i="7"/>
  <c r="H372" i="7"/>
  <c r="H389" i="7"/>
  <c r="H67" i="7"/>
  <c r="H994" i="7"/>
  <c r="H411" i="7"/>
  <c r="H158" i="7"/>
  <c r="H600" i="7"/>
  <c r="H1087" i="7"/>
  <c r="H1101" i="7"/>
  <c r="H343" i="7"/>
  <c r="H422" i="7"/>
  <c r="H6" i="7"/>
  <c r="H421" i="7"/>
  <c r="H76" i="7"/>
  <c r="H682" i="7"/>
  <c r="H1050" i="7"/>
  <c r="H507" i="7"/>
  <c r="H684" i="7"/>
  <c r="H138" i="7"/>
  <c r="H983" i="7"/>
  <c r="H376" i="7"/>
  <c r="H400" i="7"/>
  <c r="H1086" i="7"/>
  <c r="H139" i="7"/>
  <c r="H404" i="7"/>
  <c r="H133" i="7"/>
  <c r="H1072" i="7"/>
  <c r="H357" i="7"/>
  <c r="H694" i="7"/>
  <c r="H1009" i="7"/>
  <c r="H459" i="7"/>
  <c r="H23" i="7"/>
  <c r="H644" i="7"/>
  <c r="H452" i="7"/>
  <c r="H350" i="7"/>
  <c r="H645" i="7"/>
  <c r="H12" i="7"/>
  <c r="H560" i="7"/>
  <c r="H978" i="7"/>
  <c r="H116" i="7"/>
  <c r="H782" i="7"/>
  <c r="H668" i="7"/>
  <c r="H107" i="7"/>
  <c r="H409" i="7"/>
  <c r="H911" i="7"/>
  <c r="H795" i="7"/>
  <c r="H508" i="7"/>
  <c r="H979" i="7"/>
  <c r="H412" i="7"/>
  <c r="H103" i="7"/>
  <c r="H715" i="7"/>
  <c r="H897" i="7"/>
  <c r="H779" i="7"/>
  <c r="H188" i="7"/>
  <c r="H187" i="7"/>
  <c r="H338" i="7"/>
  <c r="H547" i="7"/>
  <c r="H135" i="7"/>
  <c r="H56" i="7"/>
  <c r="H141" i="7"/>
  <c r="H571" i="7"/>
  <c r="H1077" i="7"/>
  <c r="H383" i="7"/>
  <c r="H1092" i="7"/>
  <c r="H708" i="7"/>
  <c r="H8" i="7"/>
  <c r="H322" i="7"/>
  <c r="H426" i="7"/>
  <c r="H1027" i="7"/>
  <c r="H195" i="7"/>
  <c r="H913" i="7"/>
  <c r="H425" i="7"/>
  <c r="H185" i="7"/>
  <c r="H661" i="7"/>
  <c r="H484" i="7"/>
  <c r="H817" i="7"/>
  <c r="H954" i="7"/>
  <c r="H262" i="7"/>
  <c r="H894" i="7"/>
  <c r="H129" i="7"/>
  <c r="H436" i="7"/>
  <c r="H707" i="7"/>
  <c r="H480" i="7"/>
  <c r="H170" i="7"/>
  <c r="H674" i="7"/>
  <c r="H824" i="7"/>
  <c r="H181" i="7"/>
  <c r="H590" i="7"/>
  <c r="H359" i="7"/>
  <c r="H18" i="7"/>
  <c r="H1016" i="7"/>
  <c r="H984" i="7"/>
  <c r="H981" i="7"/>
  <c r="H1018" i="7"/>
  <c r="H172" i="7"/>
  <c r="H414" i="7"/>
  <c r="H437" i="7"/>
  <c r="H956" i="7"/>
  <c r="H851" i="7"/>
  <c r="H660" i="7"/>
  <c r="H105" i="7"/>
  <c r="H950" i="7"/>
  <c r="H613" i="7"/>
  <c r="H543" i="7"/>
  <c r="H1037" i="7"/>
  <c r="H924" i="7"/>
  <c r="H657" i="7"/>
  <c r="H1065" i="7"/>
  <c r="H831" i="7"/>
  <c r="H623" i="7"/>
  <c r="H977" i="7"/>
  <c r="H1057" i="7"/>
  <c r="H1030" i="7"/>
  <c r="H431" i="7"/>
  <c r="H1074" i="7"/>
  <c r="H413" i="7"/>
  <c r="H840" i="7"/>
  <c r="H1055" i="7"/>
  <c r="H958" i="7"/>
  <c r="H136" i="7"/>
  <c r="H123" i="7"/>
  <c r="H183" i="7"/>
  <c r="H985" i="7"/>
  <c r="H145" i="7"/>
  <c r="H106" i="7"/>
  <c r="H970" i="7"/>
  <c r="H986" i="7"/>
  <c r="H52" i="7"/>
  <c r="H1039" i="7"/>
  <c r="H419" i="7"/>
  <c r="H828" i="7"/>
  <c r="H46" i="7"/>
  <c r="H654" i="7"/>
  <c r="H829" i="7"/>
  <c r="H564" i="7"/>
  <c r="H1048" i="7"/>
  <c r="H1088" i="7"/>
  <c r="H142" i="7"/>
  <c r="H1090" i="7"/>
  <c r="H81" i="7"/>
  <c r="H953" i="7"/>
  <c r="H33" i="7"/>
  <c r="H270" i="7"/>
  <c r="H34" i="7"/>
  <c r="H1094" i="7"/>
  <c r="H410" i="7"/>
  <c r="H1023" i="7"/>
  <c r="H649" i="7"/>
  <c r="H1078" i="7"/>
  <c r="H1075" i="7"/>
  <c r="H390" i="7"/>
  <c r="H616" i="7"/>
  <c r="H666" i="7"/>
  <c r="H1025" i="7"/>
  <c r="H1034" i="7"/>
  <c r="H1054" i="7"/>
  <c r="H445" i="7"/>
  <c r="H699" i="7"/>
  <c r="H347" i="7"/>
  <c r="H327" i="7"/>
  <c r="H689" i="7"/>
  <c r="H406" i="7"/>
  <c r="H975" i="7"/>
  <c r="H1049" i="7"/>
  <c r="H495" i="7"/>
  <c r="H443" i="7"/>
  <c r="H114" i="7"/>
  <c r="H820" i="7"/>
  <c r="H394" i="7"/>
  <c r="H1056" i="7"/>
  <c r="H802" i="7"/>
  <c r="H1019" i="7"/>
  <c r="H1014" i="7"/>
  <c r="H37" i="7"/>
  <c r="H669" i="7"/>
  <c r="H823" i="7"/>
  <c r="H457" i="7"/>
  <c r="H778" i="7"/>
  <c r="H938" i="7"/>
  <c r="H630" i="7"/>
  <c r="H167" i="7"/>
  <c r="H440" i="7"/>
  <c r="H576" i="7"/>
  <c r="H36" i="7"/>
  <c r="H155" i="7"/>
  <c r="H1028" i="7"/>
  <c r="H490" i="7"/>
  <c r="H805" i="7"/>
  <c r="H163" i="7"/>
  <c r="H407" i="7"/>
  <c r="H450" i="7"/>
  <c r="H434" i="7"/>
  <c r="H1047" i="7"/>
  <c r="H294" i="7"/>
  <c r="H1042" i="7"/>
  <c r="H128" i="7"/>
  <c r="H916" i="7"/>
  <c r="H643" i="7"/>
  <c r="H806" i="7"/>
  <c r="H845" i="7"/>
  <c r="H675" i="7"/>
  <c r="H143" i="7"/>
  <c r="H664" i="7"/>
  <c r="H325" i="7"/>
  <c r="H744" i="7"/>
  <c r="H197" i="7"/>
  <c r="H228" i="7"/>
  <c r="H213" i="7"/>
  <c r="H345" i="7"/>
  <c r="H131" i="7"/>
  <c r="H64" i="7"/>
  <c r="H14" i="7"/>
  <c r="H134" i="7"/>
  <c r="H193" i="7"/>
  <c r="H86" i="7"/>
  <c r="H907" i="7"/>
  <c r="H488" i="7"/>
  <c r="H882" i="7"/>
  <c r="H652" i="7"/>
  <c r="H140" i="7"/>
  <c r="H485" i="7"/>
  <c r="H575" i="7"/>
  <c r="H514" i="7"/>
  <c r="H517" i="7"/>
  <c r="H65" i="7"/>
  <c r="H475" i="7"/>
  <c r="H70" i="7"/>
  <c r="H470" i="7"/>
  <c r="H42" i="7"/>
  <c r="H28" i="7"/>
  <c r="H88" i="7"/>
  <c r="H853" i="7"/>
  <c r="H837" i="7"/>
  <c r="H48" i="7"/>
  <c r="H1013" i="7"/>
  <c r="H363" i="7"/>
  <c r="H1033" i="7"/>
  <c r="H60" i="7"/>
  <c r="H934" i="7"/>
  <c r="H879" i="7"/>
  <c r="H821" i="7"/>
  <c r="H717" i="7"/>
  <c r="H606" i="7"/>
  <c r="H833" i="7"/>
  <c r="H430" i="7"/>
  <c r="H320" i="7"/>
  <c r="H405" i="7"/>
  <c r="H688" i="7"/>
  <c r="H658" i="7"/>
  <c r="H20" i="7"/>
  <c r="H960" i="7"/>
  <c r="H847" i="7"/>
  <c r="H146" i="7"/>
  <c r="H781" i="7"/>
  <c r="H546" i="7"/>
  <c r="H151" i="7"/>
  <c r="H127" i="7"/>
  <c r="H1007" i="7"/>
  <c r="H2" i="7"/>
  <c r="H150" i="7"/>
  <c r="M126" i="1" l="1"/>
  <c r="M75" i="1"/>
  <c r="M74" i="1"/>
  <c r="K612" i="1"/>
  <c r="L612" i="1" s="1"/>
  <c r="K170" i="1"/>
  <c r="L170" i="1" s="1"/>
  <c r="K1019" i="1"/>
  <c r="L1019" i="1" s="1"/>
  <c r="K1021" i="1"/>
  <c r="L1021" i="1" s="1"/>
  <c r="K1030" i="1"/>
  <c r="L1030" i="1" s="1"/>
  <c r="K1050" i="1"/>
  <c r="L1050" i="1" s="1"/>
  <c r="K1014" i="1"/>
  <c r="L1014" i="1" s="1"/>
  <c r="K683" i="1"/>
  <c r="L683" i="1" s="1"/>
  <c r="K650" i="1"/>
  <c r="L650" i="1" s="1"/>
  <c r="K662" i="1"/>
  <c r="L662" i="1" s="1"/>
  <c r="K443" i="1"/>
  <c r="L443" i="1" s="1"/>
  <c r="K950" i="1"/>
  <c r="L950" i="1" s="1"/>
  <c r="K949" i="1"/>
  <c r="L949" i="1" s="1"/>
  <c r="K1084" i="1"/>
  <c r="L1084" i="1" s="1"/>
  <c r="K140" i="1"/>
  <c r="L140" i="1" s="1"/>
  <c r="K131" i="1"/>
  <c r="L131" i="1" s="1"/>
  <c r="K70" i="1"/>
  <c r="L70" i="1" s="1"/>
  <c r="K344" i="1"/>
  <c r="L344" i="1" s="1"/>
  <c r="K64" i="1"/>
  <c r="L64" i="1" s="1"/>
  <c r="K324" i="1"/>
  <c r="L324" i="1" s="1"/>
  <c r="K685" i="1"/>
  <c r="L685" i="1" s="1"/>
  <c r="K114" i="1"/>
  <c r="L114" i="1" s="1"/>
  <c r="K441" i="1"/>
  <c r="L441" i="1" s="1"/>
  <c r="K510" i="1"/>
  <c r="L510" i="1" s="1"/>
  <c r="K484" i="1"/>
  <c r="L484" i="1" s="1"/>
  <c r="K326" i="1"/>
  <c r="L326" i="1" s="1"/>
  <c r="K1024" i="1"/>
  <c r="L1024" i="1" s="1"/>
  <c r="K404" i="1"/>
  <c r="L404" i="1" s="1"/>
  <c r="K801" i="1"/>
  <c r="L801" i="1" s="1"/>
  <c r="K774" i="1"/>
  <c r="L774" i="1" s="1"/>
  <c r="K227" i="1"/>
  <c r="L227" i="1" s="1"/>
  <c r="K481" i="1"/>
  <c r="L481" i="1" s="1"/>
  <c r="K14" i="1"/>
  <c r="L14" i="1" s="1"/>
  <c r="K639" i="1"/>
  <c r="L639" i="1" s="1"/>
  <c r="K88" i="1"/>
  <c r="L88" i="1" s="1"/>
  <c r="K665" i="1"/>
  <c r="L665" i="1" s="1"/>
  <c r="K819" i="1"/>
  <c r="L819" i="1" s="1"/>
  <c r="K660" i="1"/>
  <c r="L660" i="1" s="1"/>
  <c r="K1010" i="1"/>
  <c r="L1010" i="1" s="1"/>
  <c r="M103" i="1"/>
  <c r="M109" i="1"/>
  <c r="K65" i="1"/>
  <c r="L65" i="1" s="1"/>
  <c r="K454" i="1"/>
  <c r="L454" i="1" s="1"/>
  <c r="K912" i="1"/>
  <c r="L912" i="1" s="1"/>
  <c r="K934" i="1"/>
  <c r="L934" i="1" s="1"/>
  <c r="K212" i="1"/>
  <c r="L212" i="1" s="1"/>
  <c r="K802" i="1"/>
  <c r="L802" i="1" s="1"/>
  <c r="K37" i="1"/>
  <c r="L37" i="1" s="1"/>
  <c r="K841" i="1"/>
  <c r="L841" i="1" s="1"/>
  <c r="K192" i="1"/>
  <c r="L192" i="1" s="1"/>
  <c r="K1045" i="1"/>
  <c r="L1045" i="1" s="1"/>
  <c r="K798" i="1"/>
  <c r="L798" i="1" s="1"/>
  <c r="K36" i="1"/>
  <c r="L36" i="1" s="1"/>
  <c r="K1043" i="1"/>
  <c r="L1043" i="1" s="1"/>
  <c r="K571" i="1"/>
  <c r="L571" i="1" s="1"/>
  <c r="K491" i="1"/>
  <c r="L491" i="1" s="1"/>
  <c r="K293" i="1"/>
  <c r="L293" i="1" s="1"/>
  <c r="K878" i="1"/>
  <c r="L878" i="1" s="1"/>
  <c r="K196" i="1"/>
  <c r="L196" i="1" s="1"/>
  <c r="K405" i="1"/>
  <c r="L405" i="1" s="1"/>
  <c r="K695" i="1"/>
  <c r="L695" i="1" s="1"/>
  <c r="K448" i="1"/>
  <c r="L448" i="1" s="1"/>
  <c r="K432" i="1"/>
  <c r="L432" i="1" s="1"/>
  <c r="K28" i="1"/>
  <c r="L28" i="1" s="1"/>
  <c r="K513" i="1"/>
  <c r="L513" i="1" s="1"/>
  <c r="K648" i="1"/>
  <c r="L648" i="1" s="1"/>
  <c r="K143" i="1"/>
  <c r="L143" i="1" s="1"/>
  <c r="K471" i="1"/>
  <c r="L471" i="1" s="1"/>
  <c r="K167" i="1"/>
  <c r="L167" i="1" s="1"/>
  <c r="K903" i="1"/>
  <c r="L903" i="1" s="1"/>
  <c r="K1015" i="1"/>
  <c r="L1015" i="1" s="1"/>
  <c r="K1038" i="1"/>
  <c r="L1038" i="1" s="1"/>
  <c r="K466" i="1"/>
  <c r="L466" i="1" s="1"/>
  <c r="K671" i="1"/>
  <c r="L671" i="1" s="1"/>
  <c r="K392" i="1"/>
  <c r="L392" i="1" s="1"/>
  <c r="K128" i="1"/>
  <c r="L128" i="1" s="1"/>
  <c r="K438" i="1"/>
  <c r="L438" i="1" s="1"/>
  <c r="K155" i="1"/>
  <c r="L155" i="1" s="1"/>
  <c r="K163" i="1"/>
  <c r="L163" i="1" s="1"/>
  <c r="K42" i="1"/>
  <c r="L42" i="1" s="1"/>
  <c r="K971" i="1"/>
  <c r="L971" i="1" s="1"/>
  <c r="K626" i="1"/>
  <c r="L626" i="1" s="1"/>
  <c r="K86" i="1"/>
  <c r="L86" i="1" s="1"/>
  <c r="K816" i="1"/>
  <c r="L816" i="1" s="1"/>
  <c r="K740" i="1"/>
  <c r="L740" i="1" s="1"/>
  <c r="K486" i="1"/>
  <c r="L486" i="1" s="1"/>
  <c r="K1052" i="1"/>
  <c r="L1052" i="1" s="1"/>
  <c r="K134" i="1"/>
  <c r="L134" i="1" s="1"/>
  <c r="K572" i="1"/>
  <c r="L572" i="1" s="1"/>
  <c r="K346" i="1"/>
  <c r="L346" i="1" s="1"/>
  <c r="A1" i="5" l="1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</calcChain>
</file>

<file path=xl/comments1.xml><?xml version="1.0" encoding="utf-8"?>
<comments xmlns="http://schemas.openxmlformats.org/spreadsheetml/2006/main">
  <authors>
    <author>clase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clase:</t>
        </r>
        <r>
          <rPr>
            <sz val="9"/>
            <color indexed="81"/>
            <rFont val="Tahoma"/>
            <family val="2"/>
          </rPr>
          <t xml:space="preserve">
Hay que arreglar los que no están porque Juan Camilo y Santiango no los incluyeron</t>
        </r>
      </text>
    </comment>
  </commentList>
</comments>
</file>

<file path=xl/comments2.xml><?xml version="1.0" encoding="utf-8"?>
<comments xmlns="http://schemas.openxmlformats.org/spreadsheetml/2006/main">
  <authors>
    <author>clase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Se asume que está mal identificado el material de pared y se considera como bloque, ladrillo, etc.</t>
        </r>
      </text>
    </comment>
  </commentList>
</comments>
</file>

<file path=xl/comments3.xml><?xml version="1.0" encoding="utf-8"?>
<comments xmlns="http://schemas.openxmlformats.org/spreadsheetml/2006/main">
  <authors>
    <author>Ana Beatriz Acevedo Jaramillo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Ana Beatriz Acevedo Jaramillo:</t>
        </r>
        <r>
          <rPr>
            <sz val="9"/>
            <color indexed="81"/>
            <rFont val="Tahoma"/>
            <family val="2"/>
          </rPr>
          <t xml:space="preserve">
Por ahora igual a "Baldosa, vinilo, etc."
</t>
        </r>
      </text>
    </comment>
  </commentList>
</comments>
</file>

<file path=xl/comments4.xml><?xml version="1.0" encoding="utf-8"?>
<comments xmlns="http://schemas.openxmlformats.org/spreadsheetml/2006/main">
  <authors>
    <author>Ana Beatriz Acevedo Jaramillo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Ana Beatriz Acevedo Jaramillo:</t>
        </r>
        <r>
          <rPr>
            <sz val="9"/>
            <color indexed="81"/>
            <rFont val="Tahoma"/>
            <family val="2"/>
          </rPr>
          <t xml:space="preserve">
Por ahora igual a "Baldosa, vinilo, etc."
</t>
        </r>
      </text>
    </comment>
  </commentList>
</comments>
</file>

<file path=xl/sharedStrings.xml><?xml version="1.0" encoding="utf-8"?>
<sst xmlns="http://schemas.openxmlformats.org/spreadsheetml/2006/main" count="6947" uniqueCount="2434">
  <si>
    <t>NAME</t>
  </si>
  <si>
    <t>ID</t>
  </si>
  <si>
    <t>NAME_1</t>
  </si>
  <si>
    <t>NAME_2</t>
  </si>
  <si>
    <t>ZONE</t>
  </si>
  <si>
    <t>PGA</t>
  </si>
  <si>
    <t>SeismicZone</t>
  </si>
  <si>
    <t>REGION</t>
  </si>
  <si>
    <t>CITY</t>
  </si>
  <si>
    <t>MAPPING</t>
  </si>
  <si>
    <t>Bogotá, D.C._Bogotá, D.C.</t>
  </si>
  <si>
    <t>Bogotá, D.C.</t>
  </si>
  <si>
    <t>M</t>
  </si>
  <si>
    <t>andina</t>
  </si>
  <si>
    <t>Especial</t>
  </si>
  <si>
    <t>Bogota</t>
  </si>
  <si>
    <t>Antioquia_Medellín</t>
  </si>
  <si>
    <t>Antioquia</t>
  </si>
  <si>
    <t>Medellín</t>
  </si>
  <si>
    <t>Medellin</t>
  </si>
  <si>
    <t>Cali</t>
  </si>
  <si>
    <t>H</t>
  </si>
  <si>
    <t>Atlántico_Barranquilla</t>
  </si>
  <si>
    <t>Atlántico</t>
  </si>
  <si>
    <t>Barranquilla</t>
  </si>
  <si>
    <t>L</t>
  </si>
  <si>
    <t>caribe</t>
  </si>
  <si>
    <t>Barranquilla/Cartagena</t>
  </si>
  <si>
    <t>Bolívar_Cartagena</t>
  </si>
  <si>
    <t>Bolívar</t>
  </si>
  <si>
    <t>Cartagena</t>
  </si>
  <si>
    <t>Norte De Santander_Cúcuta</t>
  </si>
  <si>
    <t>Norte De Santander</t>
  </si>
  <si>
    <t>Cúcuta</t>
  </si>
  <si>
    <t>Intermedia</t>
  </si>
  <si>
    <t>Santander_Bucaramanga</t>
  </si>
  <si>
    <t>Santander</t>
  </si>
  <si>
    <t>Bucaramanga</t>
  </si>
  <si>
    <t>Tolima_Ibagué</t>
  </si>
  <si>
    <t>Tolima</t>
  </si>
  <si>
    <t>Ibagué</t>
  </si>
  <si>
    <t>Atlántico_Soledad</t>
  </si>
  <si>
    <t>Soledad</t>
  </si>
  <si>
    <t>Cundinamarca_Soacha</t>
  </si>
  <si>
    <t>Cundinamarca</t>
  </si>
  <si>
    <t>Soacha</t>
  </si>
  <si>
    <t>Magdalena_Santa Marta</t>
  </si>
  <si>
    <t>Magdalena</t>
  </si>
  <si>
    <t>Santa Marta</t>
  </si>
  <si>
    <t>Meta_Villavicencio</t>
  </si>
  <si>
    <t>Meta</t>
  </si>
  <si>
    <t>Villavicencio</t>
  </si>
  <si>
    <t>orinoquia</t>
  </si>
  <si>
    <t>Antioquia_Bello</t>
  </si>
  <si>
    <t>Bello</t>
  </si>
  <si>
    <t>Risaralda_Pereira</t>
  </si>
  <si>
    <t>Risaralda</t>
  </si>
  <si>
    <t>Pereira</t>
  </si>
  <si>
    <t>Caldas_Manizales</t>
  </si>
  <si>
    <t>Caldas</t>
  </si>
  <si>
    <t>Manizales</t>
  </si>
  <si>
    <t>Nariño_Pasto</t>
  </si>
  <si>
    <t>Nariño</t>
  </si>
  <si>
    <t>Pasto</t>
  </si>
  <si>
    <t>Huila_Neiva</t>
  </si>
  <si>
    <t>Huila</t>
  </si>
  <si>
    <t>Neiva</t>
  </si>
  <si>
    <t>Cesar_Valledupar</t>
  </si>
  <si>
    <t>Cesar</t>
  </si>
  <si>
    <t>Valledupar</t>
  </si>
  <si>
    <t>Buenaventura</t>
  </si>
  <si>
    <t>pacifico</t>
  </si>
  <si>
    <t>Córdoba_Montería</t>
  </si>
  <si>
    <t>Córdoba</t>
  </si>
  <si>
    <t>Montería</t>
  </si>
  <si>
    <t>Quindio_Armenia</t>
  </si>
  <si>
    <t>Quindio</t>
  </si>
  <si>
    <t>Armenia</t>
  </si>
  <si>
    <t>Santander_Floridablanca</t>
  </si>
  <si>
    <t>Floridablanca</t>
  </si>
  <si>
    <t>Cauca_Popayán</t>
  </si>
  <si>
    <t>Cauca</t>
  </si>
  <si>
    <t>Popayán</t>
  </si>
  <si>
    <t>Palmira</t>
  </si>
  <si>
    <t>Sucre_Sincelejo</t>
  </si>
  <si>
    <t>Sucre</t>
  </si>
  <si>
    <t>Sincelejo</t>
  </si>
  <si>
    <t>Antioquia_Itagui</t>
  </si>
  <si>
    <t>Itagui</t>
  </si>
  <si>
    <t>Santander_Barrancabermeja</t>
  </si>
  <si>
    <t>Barrancabermeja</t>
  </si>
  <si>
    <t>Antioquia_Envigado</t>
  </si>
  <si>
    <t>Envigado</t>
  </si>
  <si>
    <t>Risaralda_Dosquebradas</t>
  </si>
  <si>
    <t>Dosquebradas</t>
  </si>
  <si>
    <t>Tuluá</t>
  </si>
  <si>
    <t>Pequeña</t>
  </si>
  <si>
    <t>Boyacá_Tunja</t>
  </si>
  <si>
    <t>Boyacá</t>
  </si>
  <si>
    <t>Tunja</t>
  </si>
  <si>
    <t>La Guajira_Riohacha</t>
  </si>
  <si>
    <t>La Guajira</t>
  </si>
  <si>
    <t>Riohacha</t>
  </si>
  <si>
    <t>Caquetá_Florencia</t>
  </si>
  <si>
    <t>Caquetá</t>
  </si>
  <si>
    <t>Florencia</t>
  </si>
  <si>
    <t>Cartago</t>
  </si>
  <si>
    <t>Santander_Girón</t>
  </si>
  <si>
    <t>Girón</t>
  </si>
  <si>
    <t>Antioquia_Apartadó</t>
  </si>
  <si>
    <t>Apartadó</t>
  </si>
  <si>
    <t>Chocó_Quibdó</t>
  </si>
  <si>
    <t>Chocó</t>
  </si>
  <si>
    <t>Quibdó</t>
  </si>
  <si>
    <t>Guadalajara de Buga</t>
  </si>
  <si>
    <t>Boyacá_Sogamoso</t>
  </si>
  <si>
    <t>Sogamoso</t>
  </si>
  <si>
    <t>Cundinamarca_Facatativá</t>
  </si>
  <si>
    <t>Facatativá</t>
  </si>
  <si>
    <t>Atlántico_Malambo</t>
  </si>
  <si>
    <t>Malambo</t>
  </si>
  <si>
    <t>Santander_Piedecuesta</t>
  </si>
  <si>
    <t>Piedecuesta</t>
  </si>
  <si>
    <t>Cundinamarca_Girardot</t>
  </si>
  <si>
    <t>Girardot</t>
  </si>
  <si>
    <t>Boyacá_Duitama</t>
  </si>
  <si>
    <t>Duitama</t>
  </si>
  <si>
    <t>Casanare_Yopal</t>
  </si>
  <si>
    <t>Casanare</t>
  </si>
  <si>
    <t>Yopal</t>
  </si>
  <si>
    <t>Magdalena_Ciénaga</t>
  </si>
  <si>
    <t>Ciénaga</t>
  </si>
  <si>
    <t>Cundinamarca_Zipaquirá</t>
  </si>
  <si>
    <t>Zipaquirá</t>
  </si>
  <si>
    <t>Nariño_San Andres de Tumaco</t>
  </si>
  <si>
    <t>San Andres de Tumaco</t>
  </si>
  <si>
    <t>Cundinamarca_Fusagasugá</t>
  </si>
  <si>
    <t>Fusagasugá</t>
  </si>
  <si>
    <t>Bolívar_Magangué</t>
  </si>
  <si>
    <t>Magangué</t>
  </si>
  <si>
    <t>Yumbo</t>
  </si>
  <si>
    <t>Norte De Santander_Ocaña</t>
  </si>
  <si>
    <t>Ocaña</t>
  </si>
  <si>
    <t>Nariño_Ipiales</t>
  </si>
  <si>
    <t>Ipiales</t>
  </si>
  <si>
    <t>Cundinamarca_Chía</t>
  </si>
  <si>
    <t>Chía</t>
  </si>
  <si>
    <t>Antioquia_Caucasia</t>
  </si>
  <si>
    <t>Caucasia</t>
  </si>
  <si>
    <t>Cesar_Aguachica</t>
  </si>
  <si>
    <t>Aguachica</t>
  </si>
  <si>
    <t>Norte De Santander_Villa del Rosario</t>
  </si>
  <si>
    <t>Villa del Rosario</t>
  </si>
  <si>
    <t>Atlántico_Sabanalarga</t>
  </si>
  <si>
    <t>Sabanalarga</t>
  </si>
  <si>
    <t>Norte De Santander_Los Patios</t>
  </si>
  <si>
    <t>Los Patios</t>
  </si>
  <si>
    <t>Jamundí</t>
  </si>
  <si>
    <t>Antioquia_Rionegro</t>
  </si>
  <si>
    <t>Rionegro</t>
  </si>
  <si>
    <t>La Guajira_Maicao</t>
  </si>
  <si>
    <t>Maicao</t>
  </si>
  <si>
    <t>Arauca_Arauca</t>
  </si>
  <si>
    <t>Arauca</t>
  </si>
  <si>
    <t>Caldas_La Dorada</t>
  </si>
  <si>
    <t>La Dorada</t>
  </si>
  <si>
    <t>Huila_Pitalito</t>
  </si>
  <si>
    <t>Pitalito</t>
  </si>
  <si>
    <t>Cundinamarca_Mosquera</t>
  </si>
  <si>
    <t>Mosquera</t>
  </si>
  <si>
    <t>Bolívar_Turbaco</t>
  </si>
  <si>
    <t>Turbaco</t>
  </si>
  <si>
    <t>Cundinamarca_Funza</t>
  </si>
  <si>
    <t>Funza</t>
  </si>
  <si>
    <t>Tolima_Espinal</t>
  </si>
  <si>
    <t>Espinal</t>
  </si>
  <si>
    <t>Quindio_Calarca</t>
  </si>
  <si>
    <t>Calarca</t>
  </si>
  <si>
    <t>Risaralda_Santa Rosa de Cabal</t>
  </si>
  <si>
    <t>Santa Rosa de Cabal</t>
  </si>
  <si>
    <t>Cundinamarca_Madrid</t>
  </si>
  <si>
    <t>Madrid</t>
  </si>
  <si>
    <t>Antioquia_Copacabana</t>
  </si>
  <si>
    <t>Copacabana</t>
  </si>
  <si>
    <t>Antioquia_Caldas</t>
  </si>
  <si>
    <t>Antioquia_Chigorodó</t>
  </si>
  <si>
    <t>Chigorodó</t>
  </si>
  <si>
    <t>Córdoba_Montelíbano</t>
  </si>
  <si>
    <t>Montelíbano</t>
  </si>
  <si>
    <t>Bolívar_El Carmen de Bolívar</t>
  </si>
  <si>
    <t>El Carmen de Bolívar</t>
  </si>
  <si>
    <t>Magdalena_Fundación</t>
  </si>
  <si>
    <t>Fundación</t>
  </si>
  <si>
    <t>Norte De Santander_Pamplona</t>
  </si>
  <si>
    <t>Pamplona</t>
  </si>
  <si>
    <t>Antioquia_Turbo</t>
  </si>
  <si>
    <t>Turbo</t>
  </si>
  <si>
    <t>Bolívar_Arjona</t>
  </si>
  <si>
    <t>Arjona</t>
  </si>
  <si>
    <t>Córdoba_Cereté</t>
  </si>
  <si>
    <t>Cereté</t>
  </si>
  <si>
    <t>Boyacá_Chiquinquirá</t>
  </si>
  <si>
    <t>Chiquinquirá</t>
  </si>
  <si>
    <t>Meta_Acacías</t>
  </si>
  <si>
    <t>Acacías</t>
  </si>
  <si>
    <t>Córdoba_Lorica</t>
  </si>
  <si>
    <t>Lorica</t>
  </si>
  <si>
    <t>Córdoba_Sahagún</t>
  </si>
  <si>
    <t>Sahagún</t>
  </si>
  <si>
    <t>Sucre_Corozal</t>
  </si>
  <si>
    <t>Corozal</t>
  </si>
  <si>
    <t>Caldas_Chinchiná</t>
  </si>
  <si>
    <t>Chinchiná</t>
  </si>
  <si>
    <t>Atlántico_Baranoa</t>
  </si>
  <si>
    <t>Baranoa</t>
  </si>
  <si>
    <t>Meta_Granada</t>
  </si>
  <si>
    <t>Granada</t>
  </si>
  <si>
    <t>Pradera</t>
  </si>
  <si>
    <t>Archipiélago De San Andrés_San Andrés</t>
  </si>
  <si>
    <t>Archipiélago De San Andrés</t>
  </si>
  <si>
    <t>San Andrés</t>
  </si>
  <si>
    <t>Cauca_Santander de Quilichao</t>
  </si>
  <si>
    <t>Santander de Quilichao</t>
  </si>
  <si>
    <t>Florida</t>
  </si>
  <si>
    <t>Cauca_Puerto Tejada</t>
  </si>
  <si>
    <t>Puerto Tejada</t>
  </si>
  <si>
    <t>Antioquia_La Ceja</t>
  </si>
  <si>
    <t>La Ceja</t>
  </si>
  <si>
    <t>Córdoba_Planeta Rica</t>
  </si>
  <si>
    <t>Planeta Rica</t>
  </si>
  <si>
    <t>Cesar_Agustín Codazzi</t>
  </si>
  <si>
    <t>Agustín Codazzi</t>
  </si>
  <si>
    <t>Santander_San Gil</t>
  </si>
  <si>
    <t>San Gil</t>
  </si>
  <si>
    <t>Caldas_Villamaría</t>
  </si>
  <si>
    <t>Villamaría</t>
  </si>
  <si>
    <t>Magdalena_Plato</t>
  </si>
  <si>
    <t>Plato</t>
  </si>
  <si>
    <t>Antioquia_Sabaneta</t>
  </si>
  <si>
    <t>Sabaneta</t>
  </si>
  <si>
    <t>Guaviare_San José del Guaviare</t>
  </si>
  <si>
    <t>Guaviare</t>
  </si>
  <si>
    <t>San José del Guaviare</t>
  </si>
  <si>
    <t>amazonas</t>
  </si>
  <si>
    <t>Antioquia_Puerto Berrío</t>
  </si>
  <si>
    <t>Puerto Berrío</t>
  </si>
  <si>
    <t>Boyacá_Puerto Boyacá</t>
  </si>
  <si>
    <t>Puerto Boyacá</t>
  </si>
  <si>
    <t>Huila_Garzón</t>
  </si>
  <si>
    <t>Garzón</t>
  </si>
  <si>
    <t>Córdoba_Tierralta</t>
  </si>
  <si>
    <t>Tierralta</t>
  </si>
  <si>
    <t>Antioquia_Marinilla</t>
  </si>
  <si>
    <t>Marinilla</t>
  </si>
  <si>
    <t>Magdalena_El Banco</t>
  </si>
  <si>
    <t>El Banco</t>
  </si>
  <si>
    <t>El Cerrito</t>
  </si>
  <si>
    <t>Caquetá_San Vicente del Caguán</t>
  </si>
  <si>
    <t>San Vicente del Caguán</t>
  </si>
  <si>
    <t>Quindio_Montenegro</t>
  </si>
  <si>
    <t>Montenegro</t>
  </si>
  <si>
    <t>Sevilla</t>
  </si>
  <si>
    <t>Antioquia_Carepa</t>
  </si>
  <si>
    <t>Carepa</t>
  </si>
  <si>
    <t>Quindio_La Tebaida</t>
  </si>
  <si>
    <t>La Tebaida</t>
  </si>
  <si>
    <t>Risaralda_La Virginia</t>
  </si>
  <si>
    <t>La Virginia</t>
  </si>
  <si>
    <t>Sucre_San Marcos</t>
  </si>
  <si>
    <t>San Marcos</t>
  </si>
  <si>
    <t>Arauca_Saravena</t>
  </si>
  <si>
    <t>Saravena</t>
  </si>
  <si>
    <t>Antioquia_La Estrella</t>
  </si>
  <si>
    <t>La Estrella</t>
  </si>
  <si>
    <t>Atlántico_Galapa</t>
  </si>
  <si>
    <t>Galapa</t>
  </si>
  <si>
    <t>Zarzal</t>
  </si>
  <si>
    <t>Putumayo_Puerto Asís</t>
  </si>
  <si>
    <t>Putumayo</t>
  </si>
  <si>
    <t>Puerto Asís</t>
  </si>
  <si>
    <t>Antioquia_Segovia</t>
  </si>
  <si>
    <t>Segovia</t>
  </si>
  <si>
    <t>Cesar_Bosconia</t>
  </si>
  <si>
    <t>Bosconia</t>
  </si>
  <si>
    <t>Cundinamarca_Cajicá</t>
  </si>
  <si>
    <t>Cajicá</t>
  </si>
  <si>
    <t>Tolima_Melgar</t>
  </si>
  <si>
    <t>Melgar</t>
  </si>
  <si>
    <t>Antioquia_Yarumal</t>
  </si>
  <si>
    <t>Yarumal</t>
  </si>
  <si>
    <t>La Guajira_Manaure</t>
  </si>
  <si>
    <t>Manaure</t>
  </si>
  <si>
    <t>Putumayo_Mocoa</t>
  </si>
  <si>
    <t>Mocoa</t>
  </si>
  <si>
    <t>Quindio_Quimbaya</t>
  </si>
  <si>
    <t>Quimbaya</t>
  </si>
  <si>
    <t>Tolima_Honda</t>
  </si>
  <si>
    <t>Honda</t>
  </si>
  <si>
    <t>Tolima_Líbano</t>
  </si>
  <si>
    <t>Líbano</t>
  </si>
  <si>
    <t>Antioquia_Girardota</t>
  </si>
  <si>
    <t>Girardota</t>
  </si>
  <si>
    <t>Antioquia_El Bagre</t>
  </si>
  <si>
    <t>El Bagre</t>
  </si>
  <si>
    <t>Tolima_Chaparral</t>
  </si>
  <si>
    <t>Chaparral</t>
  </si>
  <si>
    <t>Huila_Campoalegre</t>
  </si>
  <si>
    <t>Campoalegre</t>
  </si>
  <si>
    <t>La Unión</t>
  </si>
  <si>
    <t>Atlántico_Sabanagrande</t>
  </si>
  <si>
    <t>Sabanagrande</t>
  </si>
  <si>
    <t>Bolívar_San Juan Nepomuceno</t>
  </si>
  <si>
    <t>San Juan Nepomuceno</t>
  </si>
  <si>
    <t>Roldanillo</t>
  </si>
  <si>
    <t>Tolima_Flandes</t>
  </si>
  <si>
    <t>Flandes</t>
  </si>
  <si>
    <t>Caicedonia</t>
  </si>
  <si>
    <t>Tolima_Mariquita</t>
  </si>
  <si>
    <t>Mariquita</t>
  </si>
  <si>
    <t>Amazonas_Leticia</t>
  </si>
  <si>
    <t>Amazonas</t>
  </si>
  <si>
    <t>Leticia</t>
  </si>
  <si>
    <t>Antioquia_El Carmen de Viboral</t>
  </si>
  <si>
    <t>El Carmen de Viboral</t>
  </si>
  <si>
    <t>Santander_Socorro</t>
  </si>
  <si>
    <t>Socorro</t>
  </si>
  <si>
    <t>Cauca_Miranda</t>
  </si>
  <si>
    <t>Miranda</t>
  </si>
  <si>
    <t>Bolívar_Mompós</t>
  </si>
  <si>
    <t>Mompós</t>
  </si>
  <si>
    <t>Sucre_Santiago de Tolú</t>
  </si>
  <si>
    <t>Santiago de Tolú</t>
  </si>
  <si>
    <t>Atlántico_Palmar de Varela</t>
  </si>
  <si>
    <t>Palmar de Varela</t>
  </si>
  <si>
    <t>Atlántico_Santo Tomás</t>
  </si>
  <si>
    <t>Santo Tomás</t>
  </si>
  <si>
    <t>Cundinamarca_Villa de San Diego de Ubate</t>
  </si>
  <si>
    <t>Villa de San Diego de Ubate</t>
  </si>
  <si>
    <t>Sucre_San Luis de Sincé</t>
  </si>
  <si>
    <t>San Luis de Sincé</t>
  </si>
  <si>
    <t>Bolívar_San Pablo</t>
  </si>
  <si>
    <t>San Pablo</t>
  </si>
  <si>
    <t>Córdoba_Chinú</t>
  </si>
  <si>
    <t>Chinú</t>
  </si>
  <si>
    <t>Córdoba_Ayapel</t>
  </si>
  <si>
    <t>Ayapel</t>
  </si>
  <si>
    <t>Cundinamarca_Sibaté</t>
  </si>
  <si>
    <t>Sibaté</t>
  </si>
  <si>
    <t>Córdoba_Ciénaga de Oro</t>
  </si>
  <si>
    <t>Ciénaga de Oro</t>
  </si>
  <si>
    <t>Huila_La Plata</t>
  </si>
  <si>
    <t>La Plata</t>
  </si>
  <si>
    <t>Atlántico_Puerto Colombia</t>
  </si>
  <si>
    <t>Puerto Colombia</t>
  </si>
  <si>
    <t>Casanare_Aguazul</t>
  </si>
  <si>
    <t>Aguazul</t>
  </si>
  <si>
    <t>Santander_Barbosa</t>
  </si>
  <si>
    <t>Barbosa</t>
  </si>
  <si>
    <t>Antioquia_El Santuario</t>
  </si>
  <si>
    <t>El Santuario</t>
  </si>
  <si>
    <t>Magdalena_Aracataca</t>
  </si>
  <si>
    <t>Aracataca</t>
  </si>
  <si>
    <t>Caldas_Anserma</t>
  </si>
  <si>
    <t>Anserma</t>
  </si>
  <si>
    <t>Quindio_Circasia</t>
  </si>
  <si>
    <t>Circasia</t>
  </si>
  <si>
    <t>Bolívar_San Jacinto</t>
  </si>
  <si>
    <t>San Jacinto</t>
  </si>
  <si>
    <t>Antioquia_Andes</t>
  </si>
  <si>
    <t>Andes</t>
  </si>
  <si>
    <t>Candelaria</t>
  </si>
  <si>
    <t>Magdalena_Pivijay</t>
  </si>
  <si>
    <t>Pivijay</t>
  </si>
  <si>
    <t>Arauca_Tame</t>
  </si>
  <si>
    <t>Tame</t>
  </si>
  <si>
    <t>La Guajira_Fonseca</t>
  </si>
  <si>
    <t>Fonseca</t>
  </si>
  <si>
    <t>Antioquia_Barbosa</t>
  </si>
  <si>
    <t>Meta_Puerto López</t>
  </si>
  <si>
    <t>Puerto López</t>
  </si>
  <si>
    <t>Antioquia_Tarazá</t>
  </si>
  <si>
    <t>Tarazá</t>
  </si>
  <si>
    <t>Meta_San Martín</t>
  </si>
  <si>
    <t>San Martín</t>
  </si>
  <si>
    <t>Sucre_Sampués</t>
  </si>
  <si>
    <t>Sampués</t>
  </si>
  <si>
    <t>Guacarí</t>
  </si>
  <si>
    <t>La Guajira_Villanueva</t>
  </si>
  <si>
    <t>Villanueva</t>
  </si>
  <si>
    <t>Magdalena_Ariguaní</t>
  </si>
  <si>
    <t>Ariguaní</t>
  </si>
  <si>
    <t>Cesar_El Copey</t>
  </si>
  <si>
    <t>El Copey</t>
  </si>
  <si>
    <t>Chocó_Istmina</t>
  </si>
  <si>
    <t>Istmina</t>
  </si>
  <si>
    <t>Putumayo_Valle del Guamuez</t>
  </si>
  <si>
    <t>Valle del Guamuez</t>
  </si>
  <si>
    <t>Bolívar_María La Baja</t>
  </si>
  <si>
    <t>María La Baja</t>
  </si>
  <si>
    <t>Cesar_Curumaní</t>
  </si>
  <si>
    <t>Curumaní</t>
  </si>
  <si>
    <t>Nariño_Samaniego</t>
  </si>
  <si>
    <t>Samaniego</t>
  </si>
  <si>
    <t>Putumayo_Orito</t>
  </si>
  <si>
    <t>Orito</t>
  </si>
  <si>
    <t>La Guajira_San Juan del Cesar</t>
  </si>
  <si>
    <t>San Juan del Cesar</t>
  </si>
  <si>
    <t>Casanare_Villanueva</t>
  </si>
  <si>
    <t>Sucre_San Onofre</t>
  </si>
  <si>
    <t>San Onofre</t>
  </si>
  <si>
    <t>Cesar_La Jagua de Ibirico</t>
  </si>
  <si>
    <t>La Jagua de Ibirico</t>
  </si>
  <si>
    <t>Cauca_Guapi</t>
  </si>
  <si>
    <t>Guapi</t>
  </si>
  <si>
    <t>Nariño_Túquerres</t>
  </si>
  <si>
    <t>Túquerres</t>
  </si>
  <si>
    <t>Antioquia_Ciudad Bolívar</t>
  </si>
  <si>
    <t>Ciudad Bolívar</t>
  </si>
  <si>
    <t>Tolima_Guamo</t>
  </si>
  <si>
    <t>Guamo</t>
  </si>
  <si>
    <t>Casanare_Paz de Ariporo</t>
  </si>
  <si>
    <t>Paz de Ariporo</t>
  </si>
  <si>
    <t>Atlántico_Campo de La Cruz</t>
  </si>
  <si>
    <t>Campo de La Cruz</t>
  </si>
  <si>
    <t>Arauca_Arauquita</t>
  </si>
  <si>
    <t>Arauquita</t>
  </si>
  <si>
    <t>Bolívar_Villanueva</t>
  </si>
  <si>
    <t>Tolima_Purificación</t>
  </si>
  <si>
    <t>Purificación</t>
  </si>
  <si>
    <t>Santander_Puerto Wilches</t>
  </si>
  <si>
    <t>Puerto Wilches</t>
  </si>
  <si>
    <t>Antioquia_Sonson</t>
  </si>
  <si>
    <t>Sonson</t>
  </si>
  <si>
    <t>Boyacá_Paipa</t>
  </si>
  <si>
    <t>Paipa</t>
  </si>
  <si>
    <t>Antioquia_Urrao</t>
  </si>
  <si>
    <t>Urrao</t>
  </si>
  <si>
    <t>Santander_Málaga</t>
  </si>
  <si>
    <t>Málaga</t>
  </si>
  <si>
    <t>Cundinamarca_Guaduas</t>
  </si>
  <si>
    <t>Guaduas</t>
  </si>
  <si>
    <t>Atlántico_Repelón</t>
  </si>
  <si>
    <t>Repelón</t>
  </si>
  <si>
    <t>Antioquia_Santa Rosa de Osos</t>
  </si>
  <si>
    <t>Santa Rosa de Osos</t>
  </si>
  <si>
    <t>Norte De Santander_Abrego</t>
  </si>
  <si>
    <t>Abrego</t>
  </si>
  <si>
    <t>Bolívar_Santa Rosa del Sur</t>
  </si>
  <si>
    <t>Santa Rosa del Sur</t>
  </si>
  <si>
    <t>Córdoba_San Antero</t>
  </si>
  <si>
    <t>San Antero</t>
  </si>
  <si>
    <t>Cundinamarca_Villeta</t>
  </si>
  <si>
    <t>Villeta</t>
  </si>
  <si>
    <t>Huila_Gigante</t>
  </si>
  <si>
    <t>Gigante</t>
  </si>
  <si>
    <t>Tolima_Fresno</t>
  </si>
  <si>
    <t>Fresno</t>
  </si>
  <si>
    <t>Antioquia_Amagá</t>
  </si>
  <si>
    <t>Amagá</t>
  </si>
  <si>
    <t>Santander_Lebríja</t>
  </si>
  <si>
    <t>Lebríja</t>
  </si>
  <si>
    <t>Cundinamarca_La Mesa</t>
  </si>
  <si>
    <t>La Mesa</t>
  </si>
  <si>
    <t>Cesar_San Alberto</t>
  </si>
  <si>
    <t>San Alberto</t>
  </si>
  <si>
    <t>Tolima_Lérida</t>
  </si>
  <si>
    <t>Lérida</t>
  </si>
  <si>
    <t>Antioquia_Guarne</t>
  </si>
  <si>
    <t>Guarne</t>
  </si>
  <si>
    <t>Huila_Algeciras</t>
  </si>
  <si>
    <t>Algeciras</t>
  </si>
  <si>
    <t>Antioquia_Santafé de Antioquia</t>
  </si>
  <si>
    <t>Santafé de Antioquia</t>
  </si>
  <si>
    <t>Andalucía</t>
  </si>
  <si>
    <t>Magdalena_El Retén</t>
  </si>
  <si>
    <t>El Retén</t>
  </si>
  <si>
    <t>Caldas_Neira</t>
  </si>
  <si>
    <t>Neira</t>
  </si>
  <si>
    <t>Tolima_Natagaima</t>
  </si>
  <si>
    <t>Natagaima</t>
  </si>
  <si>
    <t>Caldas_Riosucio</t>
  </si>
  <si>
    <t>Riosucio</t>
  </si>
  <si>
    <t>Córdoba_Puerto Libertador</t>
  </si>
  <si>
    <t>Puerto Libertador</t>
  </si>
  <si>
    <t>Vaupés_Mitú</t>
  </si>
  <si>
    <t>Vaupés</t>
  </si>
  <si>
    <t>Mitú</t>
  </si>
  <si>
    <t>Cundinamarca_Pacho</t>
  </si>
  <si>
    <t>Pacho</t>
  </si>
  <si>
    <t>Tolima_Venadillo</t>
  </si>
  <si>
    <t>Venadillo</t>
  </si>
  <si>
    <t>Cesar_Chiriguaná</t>
  </si>
  <si>
    <t>Chiriguaná</t>
  </si>
  <si>
    <t>La Guajira_Barrancas</t>
  </si>
  <si>
    <t>Barrancas</t>
  </si>
  <si>
    <t>Caquetá_El Doncello</t>
  </si>
  <si>
    <t>El Doncello</t>
  </si>
  <si>
    <t>Magdalena_Sitionuevo</t>
  </si>
  <si>
    <t>Sitionuevo</t>
  </si>
  <si>
    <t>Cesar_La Paz</t>
  </si>
  <si>
    <t>La Paz</t>
  </si>
  <si>
    <t>Santander_Cimitarra</t>
  </si>
  <si>
    <t>Cimitarra</t>
  </si>
  <si>
    <t>Cauca_Piendamó</t>
  </si>
  <si>
    <t>Piendamó</t>
  </si>
  <si>
    <t>Cundinamarca_Sopó</t>
  </si>
  <si>
    <t>Sopó</t>
  </si>
  <si>
    <t>Huila_Palermo</t>
  </si>
  <si>
    <t>Palermo</t>
  </si>
  <si>
    <t>Antioquia_Zaragoza</t>
  </si>
  <si>
    <t>Zaragoza</t>
  </si>
  <si>
    <t>Santander_San Vicente de Chucurí</t>
  </si>
  <si>
    <t>San Vicente de Chucurí</t>
  </si>
  <si>
    <t>Bolívar_Santa Rosa</t>
  </si>
  <si>
    <t>Santa Rosa</t>
  </si>
  <si>
    <t>Córdoba_Valencia</t>
  </si>
  <si>
    <t>Valencia</t>
  </si>
  <si>
    <t>Antioquia_Arboletes</t>
  </si>
  <si>
    <t>Arboletes</t>
  </si>
  <si>
    <t>Caquetá_Puerto Rico</t>
  </si>
  <si>
    <t>Puerto Rico</t>
  </si>
  <si>
    <t>Risaralda_Belén de Umbría</t>
  </si>
  <si>
    <t>Belén de Umbría</t>
  </si>
  <si>
    <t>Huila_Aipe</t>
  </si>
  <si>
    <t>Aipe</t>
  </si>
  <si>
    <t>Atlántico_Manatí</t>
  </si>
  <si>
    <t>Manatí</t>
  </si>
  <si>
    <t>Boyacá_Garagoa</t>
  </si>
  <si>
    <t>Garagoa</t>
  </si>
  <si>
    <t>Bolívar_Turbaná</t>
  </si>
  <si>
    <t>Turbaná</t>
  </si>
  <si>
    <t>Nariño_Barbacoas</t>
  </si>
  <si>
    <t>Barbacoas</t>
  </si>
  <si>
    <t>Antioquia_San Pedro de Uraba</t>
  </si>
  <si>
    <t>San Pedro de Uraba</t>
  </si>
  <si>
    <t>Cauca_Patía</t>
  </si>
  <si>
    <t>Patía</t>
  </si>
  <si>
    <t>Norte De Santander_Tibú</t>
  </si>
  <si>
    <t>Tibú</t>
  </si>
  <si>
    <t>Caldas_Supía</t>
  </si>
  <si>
    <t>Supía</t>
  </si>
  <si>
    <t>Santander_Sabana de Torres</t>
  </si>
  <si>
    <t>Sabana de Torres</t>
  </si>
  <si>
    <t>Ansermanuevo</t>
  </si>
  <si>
    <t>Cesar_Pailitas</t>
  </si>
  <si>
    <t>Pailitas</t>
  </si>
  <si>
    <t>Antioquia_Necoclí</t>
  </si>
  <si>
    <t>Necoclí</t>
  </si>
  <si>
    <t>Antioquia_Don Matías</t>
  </si>
  <si>
    <t>Don Matías</t>
  </si>
  <si>
    <t>Magdalena_Santa Ana</t>
  </si>
  <si>
    <t>Santa Ana</t>
  </si>
  <si>
    <t>Bolívar_Calamar</t>
  </si>
  <si>
    <t>Calamar</t>
  </si>
  <si>
    <t>Córdoba_Pueblo Nuevo</t>
  </si>
  <si>
    <t>Pueblo Nuevo</t>
  </si>
  <si>
    <t>Norte De Santander_El Zulia</t>
  </si>
  <si>
    <t>El Zulia</t>
  </si>
  <si>
    <t>Bugalagrande</t>
  </si>
  <si>
    <t>Caldas_Salamina</t>
  </si>
  <si>
    <t>Salamina</t>
  </si>
  <si>
    <t>Chocó_Tadó</t>
  </si>
  <si>
    <t>Tadó</t>
  </si>
  <si>
    <t>Risaralda_Marsella</t>
  </si>
  <si>
    <t>Marsella</t>
  </si>
  <si>
    <t>Cesar_Chimichagua</t>
  </si>
  <si>
    <t>Chimichagua</t>
  </si>
  <si>
    <t>Cundinamarca_Puerto Salgar</t>
  </si>
  <si>
    <t>Puerto Salgar</t>
  </si>
  <si>
    <t>Sucre_Ovejas</t>
  </si>
  <si>
    <t>Ovejas</t>
  </si>
  <si>
    <t>Cauca_Timbío</t>
  </si>
  <si>
    <t>Timbío</t>
  </si>
  <si>
    <t>Atlántico_Polonuevo</t>
  </si>
  <si>
    <t>Polonuevo</t>
  </si>
  <si>
    <t>Antioquia_Amalfi</t>
  </si>
  <si>
    <t>Amalfi</t>
  </si>
  <si>
    <t>Bolívar_San Estanislao</t>
  </si>
  <si>
    <t>San Estanislao</t>
  </si>
  <si>
    <t>Atlántico_Luruaco</t>
  </si>
  <si>
    <t>Luruaco</t>
  </si>
  <si>
    <t>Guainía_Inírida</t>
  </si>
  <si>
    <t>Guainía</t>
  </si>
  <si>
    <t>Inírida</t>
  </si>
  <si>
    <t>Antioquia_San Pedro</t>
  </si>
  <si>
    <t>San Pedro</t>
  </si>
  <si>
    <t>Sucre_San Pedro</t>
  </si>
  <si>
    <t>Meta_Cumaral</t>
  </si>
  <si>
    <t>Cumaral</t>
  </si>
  <si>
    <t>Nariño_Sandoná</t>
  </si>
  <si>
    <t>Sandoná</t>
  </si>
  <si>
    <t>Cauca_Corinto</t>
  </si>
  <si>
    <t>Corinto</t>
  </si>
  <si>
    <t>Cundinamarca_Cota</t>
  </si>
  <si>
    <t>Cota</t>
  </si>
  <si>
    <t>Antioquia_Santa Bárbara</t>
  </si>
  <si>
    <t>Santa Bárbara</t>
  </si>
  <si>
    <t>Atlántico_Santa Lucía</t>
  </si>
  <si>
    <t>Santa Lucía</t>
  </si>
  <si>
    <t>Arauca_Fortul</t>
  </si>
  <si>
    <t>Fortul</t>
  </si>
  <si>
    <t>Antioquia_Nechí</t>
  </si>
  <si>
    <t>Nechí</t>
  </si>
  <si>
    <t>Cesar_Pelaya</t>
  </si>
  <si>
    <t>Pelaya</t>
  </si>
  <si>
    <t>Cauca_Villa Rica</t>
  </si>
  <si>
    <t>Villa Rica</t>
  </si>
  <si>
    <t>Sucre_Galeras</t>
  </si>
  <si>
    <t>Galeras</t>
  </si>
  <si>
    <t>Caldas_Viterbo</t>
  </si>
  <si>
    <t>Viterbo</t>
  </si>
  <si>
    <t>Magdalena_Chibolo</t>
  </si>
  <si>
    <t>Chibolo</t>
  </si>
  <si>
    <t>Nariño_La Unión</t>
  </si>
  <si>
    <t>Casanare_Tauramena</t>
  </si>
  <si>
    <t>Tauramena</t>
  </si>
  <si>
    <t>La Guajira_Albania</t>
  </si>
  <si>
    <t>Albania</t>
  </si>
  <si>
    <t>Córdoba_La Apartada</t>
  </si>
  <si>
    <t>La Apartada</t>
  </si>
  <si>
    <t>Casanare_Monterrey</t>
  </si>
  <si>
    <t>Monterrey</t>
  </si>
  <si>
    <t>Huila_San Agustín</t>
  </si>
  <si>
    <t>San Agustín</t>
  </si>
  <si>
    <t>Vichada_Puerto Carreño</t>
  </si>
  <si>
    <t>Vichada</t>
  </si>
  <si>
    <t>Puerto Carreño</t>
  </si>
  <si>
    <t>Boyacá_Moniquirá</t>
  </si>
  <si>
    <t>Moniquirá</t>
  </si>
  <si>
    <t>Caldas_Aguadas</t>
  </si>
  <si>
    <t>Aguadas</t>
  </si>
  <si>
    <t>Bolívar_Zambrano</t>
  </si>
  <si>
    <t>Zambrano</t>
  </si>
  <si>
    <t>Cundinamarca_Tocaima</t>
  </si>
  <si>
    <t>Tocaima</t>
  </si>
  <si>
    <t>Cundinamarca_El Rosal</t>
  </si>
  <si>
    <t>El Rosal</t>
  </si>
  <si>
    <t>Obando</t>
  </si>
  <si>
    <t>Santander_Vélez</t>
  </si>
  <si>
    <t>Vélez</t>
  </si>
  <si>
    <t>Cundinamarca_Tocancipá</t>
  </si>
  <si>
    <t>Tocancipá</t>
  </si>
  <si>
    <t>Cesar_Becerril</t>
  </si>
  <si>
    <t>Becerril</t>
  </si>
  <si>
    <t>Norte De Santander_Chinácota</t>
  </si>
  <si>
    <t>Chinácota</t>
  </si>
  <si>
    <t>Atlántico_Ponedera</t>
  </si>
  <si>
    <t>Ponedera</t>
  </si>
  <si>
    <t>Sucre_Majagual</t>
  </si>
  <si>
    <t>Majagual</t>
  </si>
  <si>
    <t>Antioquia_La Unión</t>
  </si>
  <si>
    <t>Tolima_Rovira</t>
  </si>
  <si>
    <t>Rovira</t>
  </si>
  <si>
    <t>Cundinamarca_La Calera</t>
  </si>
  <si>
    <t>La Calera</t>
  </si>
  <si>
    <t>Caquetá_Cartagena del Chairá</t>
  </si>
  <si>
    <t>Cartagena del Chairá</t>
  </si>
  <si>
    <t>Putumayo_Villagarzón</t>
  </si>
  <si>
    <t>Villagarzón</t>
  </si>
  <si>
    <t>Cundinamarca_Tabio</t>
  </si>
  <si>
    <t>Tabio</t>
  </si>
  <si>
    <t>Putumayo_Sibundoy</t>
  </si>
  <si>
    <t>Sibundoy</t>
  </si>
  <si>
    <t>La Victoria</t>
  </si>
  <si>
    <t>Tolima_Cajamarca</t>
  </si>
  <si>
    <t>Cajamarca</t>
  </si>
  <si>
    <t>Toro</t>
  </si>
  <si>
    <t>Alcalá</t>
  </si>
  <si>
    <t>Bolívar_Clemencia</t>
  </si>
  <si>
    <t>Clemencia</t>
  </si>
  <si>
    <t>Cundinamarca_Chocontá</t>
  </si>
  <si>
    <t>Chocontá</t>
  </si>
  <si>
    <t>Huila_Rivera</t>
  </si>
  <si>
    <t>Rivera</t>
  </si>
  <si>
    <t>Chocó_Condoto</t>
  </si>
  <si>
    <t>Condoto</t>
  </si>
  <si>
    <t>Calima</t>
  </si>
  <si>
    <t>Atlántico_Juan de Acosta</t>
  </si>
  <si>
    <t>Juan de Acosta</t>
  </si>
  <si>
    <t>Atlántico_Suan</t>
  </si>
  <si>
    <t>Suan</t>
  </si>
  <si>
    <t>La Guajira_Hatonuevo</t>
  </si>
  <si>
    <t>Hatonuevo</t>
  </si>
  <si>
    <t>Cundinamarca_Agua de Dios</t>
  </si>
  <si>
    <t>Agua de Dios</t>
  </si>
  <si>
    <t>Córdoba_Momil</t>
  </si>
  <si>
    <t>Momil</t>
  </si>
  <si>
    <t>Bolívar_Mahates</t>
  </si>
  <si>
    <t>Mahates</t>
  </si>
  <si>
    <t>Caldas_Manzanares</t>
  </si>
  <si>
    <t>Manzanares</t>
  </si>
  <si>
    <t>Tolima_Armero</t>
  </si>
  <si>
    <t>Armero</t>
  </si>
  <si>
    <t>Córdoba_San Andrés Sotavento</t>
  </si>
  <si>
    <t>San Andrés Sotavento</t>
  </si>
  <si>
    <t>Cesar_Astrea</t>
  </si>
  <si>
    <t>Astrea</t>
  </si>
  <si>
    <t>Sucre_Los Palmitos</t>
  </si>
  <si>
    <t>Los Palmitos</t>
  </si>
  <si>
    <t>Caquetá_El Paujil</t>
  </si>
  <si>
    <t>El Paujil</t>
  </si>
  <si>
    <t>Antioquia_Fredonia</t>
  </si>
  <si>
    <t>Fredonia</t>
  </si>
  <si>
    <t>Atlántico_Candelaria</t>
  </si>
  <si>
    <t>Magdalena_Puebloviejo</t>
  </si>
  <si>
    <t>Puebloviejo</t>
  </si>
  <si>
    <t>Restrepo</t>
  </si>
  <si>
    <t>Antioquia_Peñol</t>
  </si>
  <si>
    <t>Peñol</t>
  </si>
  <si>
    <t>Tolima_Saldaña</t>
  </si>
  <si>
    <t>Saldaña</t>
  </si>
  <si>
    <t>Antioquia_Remedios</t>
  </si>
  <si>
    <t>Remedios</t>
  </si>
  <si>
    <t>Córdoba_San Bernardo del Viento</t>
  </si>
  <si>
    <t>San Bernardo del Viento</t>
  </si>
  <si>
    <t>Bolívar_Soplaviento</t>
  </si>
  <si>
    <t>Soplaviento</t>
  </si>
  <si>
    <t>Antioquia_Concordia</t>
  </si>
  <si>
    <t>Concordia</t>
  </si>
  <si>
    <t>Antioquia_Retiro</t>
  </si>
  <si>
    <t>Retiro</t>
  </si>
  <si>
    <t>Norte De Santander_Puerto Santander</t>
  </si>
  <si>
    <t>Puerto Santander</t>
  </si>
  <si>
    <t>Dagua</t>
  </si>
  <si>
    <t>Norte De Santander_Sardinata</t>
  </si>
  <si>
    <t>Sardinata</t>
  </si>
  <si>
    <t>Cundinamarca_Tenjo</t>
  </si>
  <si>
    <t>Tenjo</t>
  </si>
  <si>
    <t>Antioquia_Salgar</t>
  </si>
  <si>
    <t>Salgar</t>
  </si>
  <si>
    <t>Meta_Puerto Concordia</t>
  </si>
  <si>
    <t>Puerto Concordia</t>
  </si>
  <si>
    <t>Ginebra</t>
  </si>
  <si>
    <t>Cesar_Gamarra</t>
  </si>
  <si>
    <t>Gamarra</t>
  </si>
  <si>
    <t>Antioquia_Cisneros</t>
  </si>
  <si>
    <t>Cisneros</t>
  </si>
  <si>
    <t>Caldas_Pensilvania</t>
  </si>
  <si>
    <t>Pensilvania</t>
  </si>
  <si>
    <t>Antioquia_Jericó</t>
  </si>
  <si>
    <t>Jericó</t>
  </si>
  <si>
    <t>Atlántico_Usiacurí</t>
  </si>
  <si>
    <t>Usiacurí</t>
  </si>
  <si>
    <t>Cesar_San Martín</t>
  </si>
  <si>
    <t>Cundinamarca_El Colegio</t>
  </si>
  <si>
    <t>El Colegio</t>
  </si>
  <si>
    <t>Risaralda_Quinchía</t>
  </si>
  <si>
    <t>Quinchía</t>
  </si>
  <si>
    <t>Antioquia_Frontino</t>
  </si>
  <si>
    <t>Frontino</t>
  </si>
  <si>
    <t>Tolima_Ortega</t>
  </si>
  <si>
    <t>Ortega</t>
  </si>
  <si>
    <t>La Guajira_Urumita</t>
  </si>
  <si>
    <t>Urumita</t>
  </si>
  <si>
    <t>Antioquia_Dabeiba</t>
  </si>
  <si>
    <t>Dabeiba</t>
  </si>
  <si>
    <t>Yotoco</t>
  </si>
  <si>
    <t>Trujillo</t>
  </si>
  <si>
    <t>Bolívar_Montecristo</t>
  </si>
  <si>
    <t>Montecristo</t>
  </si>
  <si>
    <t>Magdalena_Algarrobo</t>
  </si>
  <si>
    <t>Algarrobo</t>
  </si>
  <si>
    <t>Guaviare_El Retorno</t>
  </si>
  <si>
    <t>El Retorno</t>
  </si>
  <si>
    <t>Chocó_Riosucio</t>
  </si>
  <si>
    <t>Sucre_Buenavista</t>
  </si>
  <si>
    <t>Buenavista</t>
  </si>
  <si>
    <t>Antioquia_Yondó</t>
  </si>
  <si>
    <t>Yondó</t>
  </si>
  <si>
    <t>Cesar_San Diego</t>
  </si>
  <si>
    <t>San Diego</t>
  </si>
  <si>
    <t>Tolima_Planadas</t>
  </si>
  <si>
    <t>Planadas</t>
  </si>
  <si>
    <t>Bolívar_Cicuco</t>
  </si>
  <si>
    <t>Cicuco</t>
  </si>
  <si>
    <t>Putumayo_Leguízamo</t>
  </si>
  <si>
    <t>Leguízamo</t>
  </si>
  <si>
    <t>Magdalena_Guamal</t>
  </si>
  <si>
    <t>Guamal</t>
  </si>
  <si>
    <t>Córdoba_San Pelayo</t>
  </si>
  <si>
    <t>San Pelayo</t>
  </si>
  <si>
    <t>Boyacá_Guateque</t>
  </si>
  <si>
    <t>Guateque</t>
  </si>
  <si>
    <t>Antioquia_Jardín</t>
  </si>
  <si>
    <t>Jardín</t>
  </si>
  <si>
    <t>Antioquia_Titiribí</t>
  </si>
  <si>
    <t>Titiribí</t>
  </si>
  <si>
    <t>Nariño_El Charco</t>
  </si>
  <si>
    <t>El Charco</t>
  </si>
  <si>
    <t>Risaralda_Apía</t>
  </si>
  <si>
    <t>Apía</t>
  </si>
  <si>
    <t>Antioquia_San Vicente</t>
  </si>
  <si>
    <t>San Vicente</t>
  </si>
  <si>
    <t>Boyacá_Santa Rosa de Viterbo</t>
  </si>
  <si>
    <t>Santa Rosa de Viterbo</t>
  </si>
  <si>
    <t>Córdoba_Buenavista</t>
  </si>
  <si>
    <t>Casanare_Maní</t>
  </si>
  <si>
    <t>Maní</t>
  </si>
  <si>
    <t>Cundinamarca_Bojacá</t>
  </si>
  <si>
    <t>Bojacá</t>
  </si>
  <si>
    <t>Bolívar_Simití</t>
  </si>
  <si>
    <t>Simití</t>
  </si>
  <si>
    <t>Meta_Restrepo</t>
  </si>
  <si>
    <t>Guaviare_Calamar</t>
  </si>
  <si>
    <t>Huila_Timaná</t>
  </si>
  <si>
    <t>Timaná</t>
  </si>
  <si>
    <t>Huila_Yaguará</t>
  </si>
  <si>
    <t>Yaguará</t>
  </si>
  <si>
    <t>Antioquia_San Juan de Urabá</t>
  </si>
  <si>
    <t>San Juan de Urabá</t>
  </si>
  <si>
    <t>Caldas_Aranzazu</t>
  </si>
  <si>
    <t>Aranzazu</t>
  </si>
  <si>
    <t>Risaralda_Santuario</t>
  </si>
  <si>
    <t>Santuario</t>
  </si>
  <si>
    <t>Antioquia_Puerto Nare</t>
  </si>
  <si>
    <t>Puerto Nare</t>
  </si>
  <si>
    <t>Nariño_Albán</t>
  </si>
  <si>
    <t>Albán</t>
  </si>
  <si>
    <t>Antioquia_Támesis</t>
  </si>
  <si>
    <t>Támesis</t>
  </si>
  <si>
    <t>Antioquia_Vegachí</t>
  </si>
  <si>
    <t>Vegachí</t>
  </si>
  <si>
    <t>Cundinamarca_Suesca</t>
  </si>
  <si>
    <t>Suesca</t>
  </si>
  <si>
    <t>Bolívar_Río Viejo</t>
  </si>
  <si>
    <t>Río Viejo</t>
  </si>
  <si>
    <t>Meta_Puerto Gaitán</t>
  </si>
  <si>
    <t>Puerto Gaitán</t>
  </si>
  <si>
    <t>Antioquia_San Rafael</t>
  </si>
  <si>
    <t>San Rafael</t>
  </si>
  <si>
    <t>Meta_Vistahermosa</t>
  </si>
  <si>
    <t>Vistahermosa</t>
  </si>
  <si>
    <t>Antioquia_Cáceres</t>
  </si>
  <si>
    <t>Cáceres</t>
  </si>
  <si>
    <t>Magdalena_Nueva Granada</t>
  </si>
  <si>
    <t>Nueva Granada</t>
  </si>
  <si>
    <t>Quindio_Filandia</t>
  </si>
  <si>
    <t>Filandia</t>
  </si>
  <si>
    <t>Nariño_Chachagüí</t>
  </si>
  <si>
    <t>Chachagüí</t>
  </si>
  <si>
    <t>Magdalena_Pijiño del Carmen</t>
  </si>
  <si>
    <t>Pijiño del Carmen</t>
  </si>
  <si>
    <t>Chocó_Alto Baudo</t>
  </si>
  <si>
    <t>Alto Baudo</t>
  </si>
  <si>
    <t>Nariño_La Cruz</t>
  </si>
  <si>
    <t>La Cruz</t>
  </si>
  <si>
    <t>Cundinamarca_Caqueza</t>
  </si>
  <si>
    <t>Caqueza</t>
  </si>
  <si>
    <t>Tolima_Carmen de Apicalá</t>
  </si>
  <si>
    <t>Carmen de Apicalá</t>
  </si>
  <si>
    <t>Caldas_Pácora</t>
  </si>
  <si>
    <t>Pácora</t>
  </si>
  <si>
    <t>Cauca_Balboa</t>
  </si>
  <si>
    <t>Balboa</t>
  </si>
  <si>
    <t>Antioquia_Abejorral</t>
  </si>
  <si>
    <t>Abejorral</t>
  </si>
  <si>
    <t>Antioquia_Venecia</t>
  </si>
  <si>
    <t>Venecia</t>
  </si>
  <si>
    <t>Sucre_San Juan de Betulia</t>
  </si>
  <si>
    <t>San Juan de Betulia</t>
  </si>
  <si>
    <t>Córdoba_Purísima</t>
  </si>
  <si>
    <t>Purísima</t>
  </si>
  <si>
    <t>Meta_Guamal</t>
  </si>
  <si>
    <t>Magdalena_Santa Bárbara de Pinto</t>
  </si>
  <si>
    <t>Santa Bárbara de Pinto</t>
  </si>
  <si>
    <t>Bolívar_San Martín de Loba</t>
  </si>
  <si>
    <t>San Martín de Loba</t>
  </si>
  <si>
    <t>Antioquia_Yolombó</t>
  </si>
  <si>
    <t>Yolombó</t>
  </si>
  <si>
    <t>Santander_Rionegro</t>
  </si>
  <si>
    <t>Casanare_Trinidad</t>
  </si>
  <si>
    <t>Trinidad</t>
  </si>
  <si>
    <t>Antioquia_La Pintada</t>
  </si>
  <si>
    <t>La Pintada</t>
  </si>
  <si>
    <t>Norte De Santander_Convención</t>
  </si>
  <si>
    <t>Convención</t>
  </si>
  <si>
    <t>Antioquia_Ituango</t>
  </si>
  <si>
    <t>Ituango</t>
  </si>
  <si>
    <t>Antioquia_Sopetrán</t>
  </si>
  <si>
    <t>Sopetrán</t>
  </si>
  <si>
    <t>Atlántico_Tubará</t>
  </si>
  <si>
    <t>Tubará</t>
  </si>
  <si>
    <t>Santander_Charalá</t>
  </si>
  <si>
    <t>Charalá</t>
  </si>
  <si>
    <t>Antioquia_San Roque</t>
  </si>
  <si>
    <t>San Roque</t>
  </si>
  <si>
    <t>Cundinamarca_Gachancipá</t>
  </si>
  <si>
    <t>Gachancipá</t>
  </si>
  <si>
    <t>Nariño_Los Andes</t>
  </si>
  <si>
    <t>Los Andes</t>
  </si>
  <si>
    <t>Nariño_La Tola</t>
  </si>
  <si>
    <t>La Tola</t>
  </si>
  <si>
    <t>Meta_Fuente de Oro</t>
  </si>
  <si>
    <t>Fuente de Oro</t>
  </si>
  <si>
    <t>Cauca_El Tambo</t>
  </si>
  <si>
    <t>El Tambo</t>
  </si>
  <si>
    <t>Magdalena_El Piñon</t>
  </si>
  <si>
    <t>El Piñon</t>
  </si>
  <si>
    <t>Vijes</t>
  </si>
  <si>
    <t>Boyacá_Aquitania</t>
  </si>
  <si>
    <t>Aquitania</t>
  </si>
  <si>
    <t>Cundinamarca_Simijaca</t>
  </si>
  <si>
    <t>Simijaca</t>
  </si>
  <si>
    <t>Tolima_Ambalema</t>
  </si>
  <si>
    <t>Ambalema</t>
  </si>
  <si>
    <t>Chocó_Río Quito</t>
  </si>
  <si>
    <t>Río Quito</t>
  </si>
  <si>
    <t>Sucre_Guaranda</t>
  </si>
  <si>
    <t>Guaranda</t>
  </si>
  <si>
    <t>Santander_Zapatoca</t>
  </si>
  <si>
    <t>Zapatoca</t>
  </si>
  <si>
    <t>Cesar_La Gloria</t>
  </si>
  <si>
    <t>La Gloria</t>
  </si>
  <si>
    <t>Huila_Tello</t>
  </si>
  <si>
    <t>Tello</t>
  </si>
  <si>
    <t>Caldas_Marquetalia</t>
  </si>
  <si>
    <t>Marquetalia</t>
  </si>
  <si>
    <t>Magdalena_Tenerife</t>
  </si>
  <si>
    <t>Tenerife</t>
  </si>
  <si>
    <t>Bolívar_Altos del Rosario</t>
  </si>
  <si>
    <t>Altos del Rosario</t>
  </si>
  <si>
    <t>Caldas_Palestina</t>
  </si>
  <si>
    <t>Palestina</t>
  </si>
  <si>
    <t>Cesar_Río de Oro</t>
  </si>
  <si>
    <t>Río de Oro</t>
  </si>
  <si>
    <t>Cundinamarca_Silvania</t>
  </si>
  <si>
    <t>Silvania</t>
  </si>
  <si>
    <t>Caquetá_Belén de Los Andaquies</t>
  </si>
  <si>
    <t>Belén de Los Andaquies</t>
  </si>
  <si>
    <t>Sucre_Sucre</t>
  </si>
  <si>
    <t>Sucre_Morroa</t>
  </si>
  <si>
    <t>Morroa</t>
  </si>
  <si>
    <t>Boyacá_Soatá</t>
  </si>
  <si>
    <t>Soatá</t>
  </si>
  <si>
    <t>Santander_El Playón</t>
  </si>
  <si>
    <t>El Playón</t>
  </si>
  <si>
    <t>La Guajira_Uribia</t>
  </si>
  <si>
    <t>Uribia</t>
  </si>
  <si>
    <t>Antioquia_San Carlos</t>
  </si>
  <si>
    <t>San Carlos</t>
  </si>
  <si>
    <t>La Guajira_El Molino</t>
  </si>
  <si>
    <t>El Molino</t>
  </si>
  <si>
    <t>Sucre_San Benito Abad</t>
  </si>
  <si>
    <t>San Benito Abad</t>
  </si>
  <si>
    <t>Cesar_Manaure</t>
  </si>
  <si>
    <t>Antioquia_Cañasgordas</t>
  </si>
  <si>
    <t>Cañasgordas</t>
  </si>
  <si>
    <t>Córdoba_Moñitos</t>
  </si>
  <si>
    <t>Moñitos</t>
  </si>
  <si>
    <t>Boyacá_Muzo</t>
  </si>
  <si>
    <t>Muzo</t>
  </si>
  <si>
    <t>Magdalena_Remolino</t>
  </si>
  <si>
    <t>Remolino</t>
  </si>
  <si>
    <t>Antioquia_Anorí</t>
  </si>
  <si>
    <t>Anorí</t>
  </si>
  <si>
    <t>Cundinamarca_Cogua</t>
  </si>
  <si>
    <t>Cogua</t>
  </si>
  <si>
    <t>Santander_Puente Nacional</t>
  </si>
  <si>
    <t>Puente Nacional</t>
  </si>
  <si>
    <t>Bolívar_Arroyohondo</t>
  </si>
  <si>
    <t>Arroyohondo</t>
  </si>
  <si>
    <t>Cundinamarca_Subachoque</t>
  </si>
  <si>
    <t>Subachoque</t>
  </si>
  <si>
    <t>Chocó_El Carmen de Atrato</t>
  </si>
  <si>
    <t>El Carmen de Atrato</t>
  </si>
  <si>
    <t>Caquetá_Curillo</t>
  </si>
  <si>
    <t>Curillo</t>
  </si>
  <si>
    <t>Nariño_Francisco Pizarro</t>
  </si>
  <si>
    <t>Francisco Pizarro</t>
  </si>
  <si>
    <t>Nariño_Pupiales</t>
  </si>
  <si>
    <t>Pupiales</t>
  </si>
  <si>
    <t>Cundinamarca_Villapinzón</t>
  </si>
  <si>
    <t>Villapinzón</t>
  </si>
  <si>
    <t>Sucre_Tolú Viejo</t>
  </si>
  <si>
    <t>Tolú Viejo</t>
  </si>
  <si>
    <t>Riofrío</t>
  </si>
  <si>
    <t>Boyacá_Villa de Leyva</t>
  </si>
  <si>
    <t>Villa de Leyva</t>
  </si>
  <si>
    <t>Chocó_Cértegui</t>
  </si>
  <si>
    <t>Cértegui</t>
  </si>
  <si>
    <t>Antioquia_Betulia</t>
  </si>
  <si>
    <t>Betulia</t>
  </si>
  <si>
    <t>Boyacá_Nobsa</t>
  </si>
  <si>
    <t>Nobsa</t>
  </si>
  <si>
    <t>El Dovio</t>
  </si>
  <si>
    <t>Cauca_Bolívar</t>
  </si>
  <si>
    <t>Sucre_La Unión</t>
  </si>
  <si>
    <t>Magdalena_San Sebastián de Buenavista</t>
  </si>
  <si>
    <t>San Sebastián de Buenavista</t>
  </si>
  <si>
    <t>Nariño_El Tambo</t>
  </si>
  <si>
    <t>Bolívar_Talaigua Nuevo</t>
  </si>
  <si>
    <t>Talaigua Nuevo</t>
  </si>
  <si>
    <t>Cesar_Tamalameque</t>
  </si>
  <si>
    <t>Tamalameque</t>
  </si>
  <si>
    <t>Antioquia_Gómez Plata</t>
  </si>
  <si>
    <t>Gómez Plata</t>
  </si>
  <si>
    <t>Meta_Puerto Rico</t>
  </si>
  <si>
    <t>Bolívar_Barranco de Loba</t>
  </si>
  <si>
    <t>Barranco de Loba</t>
  </si>
  <si>
    <t>Chocó_Acandí</t>
  </si>
  <si>
    <t>Acandí</t>
  </si>
  <si>
    <t>Magdalena_Salamina</t>
  </si>
  <si>
    <t>Putumayo_San Miguel</t>
  </si>
  <si>
    <t>San Miguel</t>
  </si>
  <si>
    <t>Bolívar_San Cristóbal</t>
  </si>
  <si>
    <t>San Cristóbal</t>
  </si>
  <si>
    <t>Antioquia_Valdivia</t>
  </si>
  <si>
    <t>Valdivia</t>
  </si>
  <si>
    <t>Huila_Hobo</t>
  </si>
  <si>
    <t>Hobo</t>
  </si>
  <si>
    <t>Santander_El Carmen de Chucurí</t>
  </si>
  <si>
    <t>El Carmen de Chucurí</t>
  </si>
  <si>
    <t>Cundinamarca_Nemocón</t>
  </si>
  <si>
    <t>Nemocón</t>
  </si>
  <si>
    <t>Huila_Tesalia</t>
  </si>
  <si>
    <t>Tesalia</t>
  </si>
  <si>
    <t>Caldas_Samaná</t>
  </si>
  <si>
    <t>Samaná</t>
  </si>
  <si>
    <t>Chocó_Bojaya</t>
  </si>
  <si>
    <t>Bojaya</t>
  </si>
  <si>
    <t>Caldas_Belalcázar</t>
  </si>
  <si>
    <t>Belalcázar</t>
  </si>
  <si>
    <t>Vichada_La Primavera</t>
  </si>
  <si>
    <t>La Primavera</t>
  </si>
  <si>
    <t>Boyacá_Samacá</t>
  </si>
  <si>
    <t>Samacá</t>
  </si>
  <si>
    <t>Cundinamarca_Anapoima</t>
  </si>
  <si>
    <t>Anapoima</t>
  </si>
  <si>
    <t>Huila_Isnos</t>
  </si>
  <si>
    <t>Isnos</t>
  </si>
  <si>
    <t>Cundinamarca_Susa</t>
  </si>
  <si>
    <t>Susa</t>
  </si>
  <si>
    <t>Nariño_Buesaco</t>
  </si>
  <si>
    <t>Buesaco</t>
  </si>
  <si>
    <t>Quindio_Génova</t>
  </si>
  <si>
    <t>Génova</t>
  </si>
  <si>
    <t>Boyacá_Miraflores</t>
  </si>
  <si>
    <t>Miraflores</t>
  </si>
  <si>
    <t>Huila_Guadalupe</t>
  </si>
  <si>
    <t>Guadalupe</t>
  </si>
  <si>
    <t>Antioquia_Puerto Triunfo</t>
  </si>
  <si>
    <t>Puerto Triunfo</t>
  </si>
  <si>
    <t>Nariño_Santacruz</t>
  </si>
  <si>
    <t>Santacruz</t>
  </si>
  <si>
    <t>Bolívar_Morales</t>
  </si>
  <si>
    <t>Morales</t>
  </si>
  <si>
    <t>Antioquia_San Luis</t>
  </si>
  <si>
    <t>San Luis</t>
  </si>
  <si>
    <t>Huila_Acevedo</t>
  </si>
  <si>
    <t>Acevedo</t>
  </si>
  <si>
    <t>Cundinamarca_Arbeláez</t>
  </si>
  <si>
    <t>Arbeláez</t>
  </si>
  <si>
    <t>Huila_Agrado</t>
  </si>
  <si>
    <t>Agrado</t>
  </si>
  <si>
    <t>Córdoba_San Carlos</t>
  </si>
  <si>
    <t>Tolima_Ataco</t>
  </si>
  <si>
    <t>Ataco</t>
  </si>
  <si>
    <t>Cauca_Mercaderes</t>
  </si>
  <si>
    <t>Mercaderes</t>
  </si>
  <si>
    <t>Bolívar_Tiquisio</t>
  </si>
  <si>
    <t>Tiquisio</t>
  </si>
  <si>
    <t>Santander_Oiba</t>
  </si>
  <si>
    <t>Oiba</t>
  </si>
  <si>
    <t>Caquetá_San José del Fragua</t>
  </si>
  <si>
    <t>San José del Fragua</t>
  </si>
  <si>
    <t>Cundinamarca_La Vega</t>
  </si>
  <si>
    <t>La Vega</t>
  </si>
  <si>
    <t>Vichada_Cumaribo</t>
  </si>
  <si>
    <t>Cumaribo</t>
  </si>
  <si>
    <t>Cauca_Suárez</t>
  </si>
  <si>
    <t>Suárez</t>
  </si>
  <si>
    <t>Sucre_Palmito</t>
  </si>
  <si>
    <t>Palmito</t>
  </si>
  <si>
    <t>Huila_Pital</t>
  </si>
  <si>
    <t>Pital</t>
  </si>
  <si>
    <t>Cauca_López</t>
  </si>
  <si>
    <t>López</t>
  </si>
  <si>
    <t>Bolívar_Santa Catalina</t>
  </si>
  <si>
    <t>Santa Catalina</t>
  </si>
  <si>
    <t>Tolima_San Antonio</t>
  </si>
  <si>
    <t>San Antonio</t>
  </si>
  <si>
    <t>Antioquia_Mutatá</t>
  </si>
  <si>
    <t>Mutatá</t>
  </si>
  <si>
    <t>Huila_Tarqui</t>
  </si>
  <si>
    <t>Tarqui</t>
  </si>
  <si>
    <t>Caquetá_La Montañita</t>
  </si>
  <si>
    <t>La Montañita</t>
  </si>
  <si>
    <t>Tolima_Rioblanco</t>
  </si>
  <si>
    <t>Rioblanco</t>
  </si>
  <si>
    <t>Magdalena_Cerro San Antonio</t>
  </si>
  <si>
    <t>Cerro San Antonio</t>
  </si>
  <si>
    <t>Antioquia_Angelópolis</t>
  </si>
  <si>
    <t>Angelópolis</t>
  </si>
  <si>
    <t>Norte De Santander_Toledo</t>
  </si>
  <si>
    <t>Toledo</t>
  </si>
  <si>
    <t>Tolima_Coyaima</t>
  </si>
  <si>
    <t>Coyaima</t>
  </si>
  <si>
    <t>Putumayo_Puerto Caicedo</t>
  </si>
  <si>
    <t>Puerto Caicedo</t>
  </si>
  <si>
    <t>Magdalena_Zona Bananera</t>
  </si>
  <si>
    <t>Zona Bananera</t>
  </si>
  <si>
    <t>Chocó_Bahía Solano</t>
  </si>
  <si>
    <t>Bahía Solano</t>
  </si>
  <si>
    <t>Chocó_Unguía</t>
  </si>
  <si>
    <t>Unguía</t>
  </si>
  <si>
    <t>Nariño_Providencia</t>
  </si>
  <si>
    <t>Providencia</t>
  </si>
  <si>
    <t>Cauca_Caloto</t>
  </si>
  <si>
    <t>Caloto</t>
  </si>
  <si>
    <t>Bolívar_Arenal</t>
  </si>
  <si>
    <t>Arenal</t>
  </si>
  <si>
    <t>Boyacá_Tibasosa</t>
  </si>
  <si>
    <t>Tibasosa</t>
  </si>
  <si>
    <t>Caldas_Norcasia</t>
  </si>
  <si>
    <t>Norcasia</t>
  </si>
  <si>
    <t>Boyacá_Belén</t>
  </si>
  <si>
    <t>Belén</t>
  </si>
  <si>
    <t>Bolívar_El Guamo</t>
  </si>
  <si>
    <t>El Guamo</t>
  </si>
  <si>
    <t>Cauca_Silvia</t>
  </si>
  <si>
    <t>Silvia</t>
  </si>
  <si>
    <t>Cesar_Pueblo Bello</t>
  </si>
  <si>
    <t>Pueblo Bello</t>
  </si>
  <si>
    <t>Antioquia_Pueblorrico</t>
  </si>
  <si>
    <t>Pueblorrico</t>
  </si>
  <si>
    <t>Huila_Teruel</t>
  </si>
  <si>
    <t>Teruel</t>
  </si>
  <si>
    <t>Casanare_Orocué</t>
  </si>
  <si>
    <t>Orocué</t>
  </si>
  <si>
    <t>Cundinamarca_Viotá</t>
  </si>
  <si>
    <t>Viotá</t>
  </si>
  <si>
    <t>Caldas_Risaralda</t>
  </si>
  <si>
    <t>Cundinamarca_Fomeque</t>
  </si>
  <si>
    <t>Fomeque</t>
  </si>
  <si>
    <t>Caldas_Filadelfia</t>
  </si>
  <si>
    <t>Filadelfia</t>
  </si>
  <si>
    <t>Antioquia_Granada</t>
  </si>
  <si>
    <t>La Guajira_Distracción</t>
  </si>
  <si>
    <t>Distracción</t>
  </si>
  <si>
    <t>Antioquia_Entrerrios</t>
  </si>
  <si>
    <t>Entrerrios</t>
  </si>
  <si>
    <t>Cundinamarca_Guasca</t>
  </si>
  <si>
    <t>Guasca</t>
  </si>
  <si>
    <t>Magdalena_Concordia</t>
  </si>
  <si>
    <t>Boyacá_Ramiriquí</t>
  </si>
  <si>
    <t>Ramiriquí</t>
  </si>
  <si>
    <t>Antioquia_Cocorná</t>
  </si>
  <si>
    <t>Cocorná</t>
  </si>
  <si>
    <t>Cauca_Padilla</t>
  </si>
  <si>
    <t>Padilla</t>
  </si>
  <si>
    <t>Nariño_San Pablo</t>
  </si>
  <si>
    <t>Meta_Lejanías</t>
  </si>
  <si>
    <t>Lejanías</t>
  </si>
  <si>
    <t>Nariño_Mosquera</t>
  </si>
  <si>
    <t>Boyacá_Otanche</t>
  </si>
  <si>
    <t>Otanche</t>
  </si>
  <si>
    <t>Cundinamarca_Anolaima</t>
  </si>
  <si>
    <t>Anolaima</t>
  </si>
  <si>
    <t>Risaralda_Mistrató</t>
  </si>
  <si>
    <t>Mistrató</t>
  </si>
  <si>
    <t>Versalles</t>
  </si>
  <si>
    <t>Cundinamarca_La Palma</t>
  </si>
  <si>
    <t>La Palma</t>
  </si>
  <si>
    <t>Norte De Santander_El Tarra</t>
  </si>
  <si>
    <t>El Tarra</t>
  </si>
  <si>
    <t>Antioquia_Betania</t>
  </si>
  <si>
    <t>Betania</t>
  </si>
  <si>
    <t>Huila_Baraya</t>
  </si>
  <si>
    <t>Baraya</t>
  </si>
  <si>
    <t>Cundinamarca_San Bernardo</t>
  </si>
  <si>
    <t>San Bernardo</t>
  </si>
  <si>
    <t>Putumayo_San Francisco</t>
  </si>
  <si>
    <t>San Francisco</t>
  </si>
  <si>
    <t>Huila_La Argentina</t>
  </si>
  <si>
    <t>La Argentina</t>
  </si>
  <si>
    <t>Cesar_El Paso</t>
  </si>
  <si>
    <t>El Paso</t>
  </si>
  <si>
    <t>Meta_La Macarena</t>
  </si>
  <si>
    <t>La Macarena</t>
  </si>
  <si>
    <t>Putumayo_Puerto Guzmán</t>
  </si>
  <si>
    <t>Puerto Guzmán</t>
  </si>
  <si>
    <t>Quindio_Pijao</t>
  </si>
  <si>
    <t>Pijao</t>
  </si>
  <si>
    <t>Tolima_San Luis</t>
  </si>
  <si>
    <t>Cundinamarca_Une</t>
  </si>
  <si>
    <t>Une</t>
  </si>
  <si>
    <t>Sucre_El Roble</t>
  </si>
  <si>
    <t>El Roble</t>
  </si>
  <si>
    <t>Risaralda_Guática</t>
  </si>
  <si>
    <t>Guática</t>
  </si>
  <si>
    <t>Nariño_El Rosario</t>
  </si>
  <si>
    <t>El Rosario</t>
  </si>
  <si>
    <t>Nariño_Taminango</t>
  </si>
  <si>
    <t>Taminango</t>
  </si>
  <si>
    <t>Caldas_Victoria</t>
  </si>
  <si>
    <t>Victoria</t>
  </si>
  <si>
    <t>Norte De Santander_Salazar</t>
  </si>
  <si>
    <t>Salazar</t>
  </si>
  <si>
    <t>Boyacá_Socha</t>
  </si>
  <si>
    <t>Socha</t>
  </si>
  <si>
    <t>Cundinamarca_Guachetá</t>
  </si>
  <si>
    <t>Guachetá</t>
  </si>
  <si>
    <t>Córdoba_Puerto Escondido</t>
  </si>
  <si>
    <t>Puerto Escondido</t>
  </si>
  <si>
    <t>Casanare_Pore</t>
  </si>
  <si>
    <t>Pore</t>
  </si>
  <si>
    <t>Antioquia_San Jerónimo</t>
  </si>
  <si>
    <t>San Jerónimo</t>
  </si>
  <si>
    <t>Casanare_Hato Corozal</t>
  </si>
  <si>
    <t>Hato Corozal</t>
  </si>
  <si>
    <t>Cauca_Timbiquí</t>
  </si>
  <si>
    <t>Timbiquí</t>
  </si>
  <si>
    <t>Santander_Mogotes</t>
  </si>
  <si>
    <t>Mogotes</t>
  </si>
  <si>
    <t>Quindio_Salento</t>
  </si>
  <si>
    <t>Salento</t>
  </si>
  <si>
    <t>Santander_Villanueva</t>
  </si>
  <si>
    <t>Córdoba_Canalete</t>
  </si>
  <si>
    <t>Canalete</t>
  </si>
  <si>
    <t>Meta_San Juan de Arama</t>
  </si>
  <si>
    <t>San Juan de Arama</t>
  </si>
  <si>
    <t>Córdoba_Cotorra</t>
  </si>
  <si>
    <t>Cotorra</t>
  </si>
  <si>
    <t>Tolima_Prado</t>
  </si>
  <si>
    <t>Prado</t>
  </si>
  <si>
    <t>Bolívar_Achí</t>
  </si>
  <si>
    <t>Achí</t>
  </si>
  <si>
    <t>Tolima_Villahermosa</t>
  </si>
  <si>
    <t>Villahermosa</t>
  </si>
  <si>
    <t>Cundinamarca_Ricaurte</t>
  </si>
  <si>
    <t>Ricaurte</t>
  </si>
  <si>
    <t>Norte De Santander_Chitagá</t>
  </si>
  <si>
    <t>Chitagá</t>
  </si>
  <si>
    <t>Córdoba_Los Córdobas</t>
  </si>
  <si>
    <t>Los Córdobas</t>
  </si>
  <si>
    <t>Cundinamarca_Choachí</t>
  </si>
  <si>
    <t>Choachí</t>
  </si>
  <si>
    <t>Bolívar_Córdoba</t>
  </si>
  <si>
    <t>Magdalena_Sabanas de San Angel</t>
  </si>
  <si>
    <t>Sabanas de San Angel</t>
  </si>
  <si>
    <t>Boyacá_Toca</t>
  </si>
  <si>
    <t>Toca</t>
  </si>
  <si>
    <t>Nariño_Olaya Herrera</t>
  </si>
  <si>
    <t>Olaya Herrera</t>
  </si>
  <si>
    <t>Nariño_Guaitarilla</t>
  </si>
  <si>
    <t>Guaitarilla</t>
  </si>
  <si>
    <t>Cundinamarca_Medina</t>
  </si>
  <si>
    <t>Medina</t>
  </si>
  <si>
    <t>Meta_Castilla la Nueva</t>
  </si>
  <si>
    <t>Castilla la Nueva</t>
  </si>
  <si>
    <t>Huila_Suaza</t>
  </si>
  <si>
    <t>Suaza</t>
  </si>
  <si>
    <t>Santander_Curití</t>
  </si>
  <si>
    <t>Curití</t>
  </si>
  <si>
    <t>Nariño_Leiva</t>
  </si>
  <si>
    <t>Leiva</t>
  </si>
  <si>
    <t>Tolima_Icononzo</t>
  </si>
  <si>
    <t>Icononzo</t>
  </si>
  <si>
    <t>Nariño_Magüi</t>
  </si>
  <si>
    <t>Magüi</t>
  </si>
  <si>
    <t>Risaralda_La Celia</t>
  </si>
  <si>
    <t>La Celia</t>
  </si>
  <si>
    <t>Bolívar_Cantagallo</t>
  </si>
  <si>
    <t>Cantagallo</t>
  </si>
  <si>
    <t>Cundinamarca_Yacopí</t>
  </si>
  <si>
    <t>Yacopí</t>
  </si>
  <si>
    <t>Chocó_Unión Panamericana</t>
  </si>
  <si>
    <t>Unión Panamericana</t>
  </si>
  <si>
    <t>Nariño_Guachucal</t>
  </si>
  <si>
    <t>Guachucal</t>
  </si>
  <si>
    <t>Cauca_Argelia</t>
  </si>
  <si>
    <t>Argelia</t>
  </si>
  <si>
    <t>Nariño_Nariño</t>
  </si>
  <si>
    <t>Meta_San Carlos de Guaroa</t>
  </si>
  <si>
    <t>San Carlos de Guaroa</t>
  </si>
  <si>
    <t>Antioquia_Valparaíso</t>
  </si>
  <si>
    <t>Valparaíso</t>
  </si>
  <si>
    <t>Tolima_Dolores</t>
  </si>
  <si>
    <t>Dolores</t>
  </si>
  <si>
    <t>Cundinamarca_Nilo</t>
  </si>
  <si>
    <t>Nilo</t>
  </si>
  <si>
    <t>Cundinamarca_Gachetá</t>
  </si>
  <si>
    <t>Gachetá</t>
  </si>
  <si>
    <t>Santander_Capitanejo</t>
  </si>
  <si>
    <t>Capitanejo</t>
  </si>
  <si>
    <t>Putumayo_Santiago</t>
  </si>
  <si>
    <t>Santiago</t>
  </si>
  <si>
    <t>Magdalena_Zapayán</t>
  </si>
  <si>
    <t>Zapayán</t>
  </si>
  <si>
    <t>Antioquia_Tarso</t>
  </si>
  <si>
    <t>Tarso</t>
  </si>
  <si>
    <t>Tolima_Alvarado</t>
  </si>
  <si>
    <t>Alvarado</t>
  </si>
  <si>
    <t>Nariño_San Bernardo</t>
  </si>
  <si>
    <t>Cundinamarca_Cachipay</t>
  </si>
  <si>
    <t>Cachipay</t>
  </si>
  <si>
    <t>La Guajira_Dibulla</t>
  </si>
  <si>
    <t>Dibulla</t>
  </si>
  <si>
    <t>Santander_Landázuri</t>
  </si>
  <si>
    <t>Landázuri</t>
  </si>
  <si>
    <t>Sucre_Coveñas</t>
  </si>
  <si>
    <t>Coveñas</t>
  </si>
  <si>
    <t>Meta_Puerto Lleras</t>
  </si>
  <si>
    <t>Puerto Lleras</t>
  </si>
  <si>
    <t>Cundinamarca_Apulo</t>
  </si>
  <si>
    <t>Apulo</t>
  </si>
  <si>
    <t>Meta_Mesetas</t>
  </si>
  <si>
    <t>Mesetas</t>
  </si>
  <si>
    <t>Antioquia_Hispania</t>
  </si>
  <si>
    <t>Hispania</t>
  </si>
  <si>
    <t>Meta_Cubarral</t>
  </si>
  <si>
    <t>Cubarral</t>
  </si>
  <si>
    <t>Antioquia_Carolina</t>
  </si>
  <si>
    <t>Carolina</t>
  </si>
  <si>
    <t>Boyacá_Paz de Río</t>
  </si>
  <si>
    <t>Paz de Río</t>
  </si>
  <si>
    <t>Caquetá_Solita</t>
  </si>
  <si>
    <t>Solita</t>
  </si>
  <si>
    <t>Sucre_Coloso</t>
  </si>
  <si>
    <t>Coloso</t>
  </si>
  <si>
    <t>Antioquia_Maceo</t>
  </si>
  <si>
    <t>Maceo</t>
  </si>
  <si>
    <t>Putumayo_Colón</t>
  </si>
  <si>
    <t>Colón</t>
  </si>
  <si>
    <t>Caquetá_Valparaíso</t>
  </si>
  <si>
    <t>Antioquia_Yalí</t>
  </si>
  <si>
    <t>Yalí</t>
  </si>
  <si>
    <t>Huila_Oporapa</t>
  </si>
  <si>
    <t>Oporapa</t>
  </si>
  <si>
    <t>Norte De Santander_Gramalote</t>
  </si>
  <si>
    <t>Gramalote</t>
  </si>
  <si>
    <t>Sucre_Caimito</t>
  </si>
  <si>
    <t>Caimito</t>
  </si>
  <si>
    <t>Quindio_Córdoba</t>
  </si>
  <si>
    <t>Santander_Contratación</t>
  </si>
  <si>
    <t>Contratación</t>
  </si>
  <si>
    <t>Cundinamarca_San Francisco</t>
  </si>
  <si>
    <t>Santander_Puerto Parra</t>
  </si>
  <si>
    <t>Puerto Parra</t>
  </si>
  <si>
    <t>Antioquia_Heliconia</t>
  </si>
  <si>
    <t>Heliconia</t>
  </si>
  <si>
    <t>Córdoba_Chimá</t>
  </si>
  <si>
    <t>Chimá</t>
  </si>
  <si>
    <t>El Cairo</t>
  </si>
  <si>
    <t>Nariño_Puerres</t>
  </si>
  <si>
    <t>Puerres</t>
  </si>
  <si>
    <t>Antioquia_Argelia</t>
  </si>
  <si>
    <t>Antioquia_Caracolí</t>
  </si>
  <si>
    <t>Caracolí</t>
  </si>
  <si>
    <t>Cundinamarca_San Juan de Río Seco</t>
  </si>
  <si>
    <t>San Juan de Río Seco</t>
  </si>
  <si>
    <t>Bolívar_El Peñón</t>
  </si>
  <si>
    <t>El Peñón</t>
  </si>
  <si>
    <t>Bolívar_San Fernando</t>
  </si>
  <si>
    <t>San Fernando</t>
  </si>
  <si>
    <t>Norte De Santander_Ragonvalia</t>
  </si>
  <si>
    <t>Ragonvalia</t>
  </si>
  <si>
    <t>Bolívar_Hatillo de Loba</t>
  </si>
  <si>
    <t>Hatillo de Loba</t>
  </si>
  <si>
    <t>Huila_Santa María</t>
  </si>
  <si>
    <t>Santa María</t>
  </si>
  <si>
    <t>Meta_Uribe</t>
  </si>
  <si>
    <t>Uribe</t>
  </si>
  <si>
    <t>Risaralda_Pueblo Rico</t>
  </si>
  <si>
    <t>Pueblo Rico</t>
  </si>
  <si>
    <t>Chocó_Lloró</t>
  </si>
  <si>
    <t>Lloró</t>
  </si>
  <si>
    <t>Santander_San Andrés</t>
  </si>
  <si>
    <t>Cauca_Paez</t>
  </si>
  <si>
    <t>Paez</t>
  </si>
  <si>
    <t>Nariño_Santa Bárbara</t>
  </si>
  <si>
    <t>Arauca_Puerto Rondón</t>
  </si>
  <si>
    <t>Puerto Rondón</t>
  </si>
  <si>
    <t>Tolima_Palocabildo</t>
  </si>
  <si>
    <t>Palocabildo</t>
  </si>
  <si>
    <t>Boyacá_Monguí</t>
  </si>
  <si>
    <t>Monguí</t>
  </si>
  <si>
    <t>Boyacá_El Cocuy</t>
  </si>
  <si>
    <t>El Cocuy</t>
  </si>
  <si>
    <t>Cauca_La Vega</t>
  </si>
  <si>
    <t>Antioquia_Sabanalarga</t>
  </si>
  <si>
    <t>Santander_Barichara</t>
  </si>
  <si>
    <t>Barichara</t>
  </si>
  <si>
    <t>Antioquia_Caramanta</t>
  </si>
  <si>
    <t>Caramanta</t>
  </si>
  <si>
    <t>Nariño_Belén</t>
  </si>
  <si>
    <t>Chocó_Nóvita</t>
  </si>
  <si>
    <t>Nóvita</t>
  </si>
  <si>
    <t>Boyacá_Pauna</t>
  </si>
  <si>
    <t>Pauna</t>
  </si>
  <si>
    <t>Chocó_El Cantón del San Pablo</t>
  </si>
  <si>
    <t>El Cantón del San Pablo</t>
  </si>
  <si>
    <t>Sucre_Chalán</t>
  </si>
  <si>
    <t>Chalán</t>
  </si>
  <si>
    <t>Boyacá_Ráquira</t>
  </si>
  <si>
    <t>Ráquira</t>
  </si>
  <si>
    <t>Antioquia_Nariño</t>
  </si>
  <si>
    <t>Cundinamarca_Pasca</t>
  </si>
  <si>
    <t>Pasca</t>
  </si>
  <si>
    <t>Chocó_Atrato</t>
  </si>
  <si>
    <t>Atrato</t>
  </si>
  <si>
    <t>Tolima_Valle de San Juan</t>
  </si>
  <si>
    <t>Valle de San Juan</t>
  </si>
  <si>
    <t>Bolívar_Pinillos</t>
  </si>
  <si>
    <t>Pinillos</t>
  </si>
  <si>
    <t>Boyacá_Santa María</t>
  </si>
  <si>
    <t>Antioquia_Campamento</t>
  </si>
  <si>
    <t>Campamento</t>
  </si>
  <si>
    <t>Santander_Concepción</t>
  </si>
  <si>
    <t>Concepción</t>
  </si>
  <si>
    <t>Santander_Cerrito</t>
  </si>
  <si>
    <t>Cerrito</t>
  </si>
  <si>
    <t>Antioquia_San Andrés de Cuerquía</t>
  </si>
  <si>
    <t>San Andrés de Cuerquía</t>
  </si>
  <si>
    <t>Cundinamarca_Caparrapí</t>
  </si>
  <si>
    <t>Caparrapí</t>
  </si>
  <si>
    <t>Nariño_Yacuanquer</t>
  </si>
  <si>
    <t>Yacuanquer</t>
  </si>
  <si>
    <t>Boyacá_Boavita</t>
  </si>
  <si>
    <t>Boavita</t>
  </si>
  <si>
    <t>Huila_Villavieja</t>
  </si>
  <si>
    <t>Villavieja</t>
  </si>
  <si>
    <t>Huila_Altamira</t>
  </si>
  <si>
    <t>Altamira</t>
  </si>
  <si>
    <t>El Águila</t>
  </si>
  <si>
    <t>Atlántico_Piojó</t>
  </si>
  <si>
    <t>Piojó</t>
  </si>
  <si>
    <t>Boyacá_Turmequé</t>
  </si>
  <si>
    <t>Turmequé</t>
  </si>
  <si>
    <t>Chocó_Bajo Baudó</t>
  </si>
  <si>
    <t>Bajo Baudó</t>
  </si>
  <si>
    <t>Nariño_Funes</t>
  </si>
  <si>
    <t>Funes</t>
  </si>
  <si>
    <t>Huila_Iquira</t>
  </si>
  <si>
    <t>Iquira</t>
  </si>
  <si>
    <t>Arauca_Cravo Norte</t>
  </si>
  <si>
    <t>Cravo Norte</t>
  </si>
  <si>
    <t>Cundinamarca_Sesquilé</t>
  </si>
  <si>
    <t>Sesquilé</t>
  </si>
  <si>
    <t>Chocó_Bagadó</t>
  </si>
  <si>
    <t>Bagadó</t>
  </si>
  <si>
    <t>Norte De Santander_Bochalema</t>
  </si>
  <si>
    <t>Bochalema</t>
  </si>
  <si>
    <t>Cundinamarca_Nimaima</t>
  </si>
  <si>
    <t>Nimaima</t>
  </si>
  <si>
    <t>Magdalena_Pedraza</t>
  </si>
  <si>
    <t>Pedraza</t>
  </si>
  <si>
    <t>Tolima_Villarrica</t>
  </si>
  <si>
    <t>Villarrica</t>
  </si>
  <si>
    <t>Meta_Barranca de Upía</t>
  </si>
  <si>
    <t>Barranca de Upía</t>
  </si>
  <si>
    <t>Cundinamarca_Chipaque</t>
  </si>
  <si>
    <t>Chipaque</t>
  </si>
  <si>
    <t>Cundinamarca_Útica</t>
  </si>
  <si>
    <t>Útica</t>
  </si>
  <si>
    <t>Norte De Santander_Arboledas</t>
  </si>
  <si>
    <t>Arboledas</t>
  </si>
  <si>
    <t>Tolima_Cunday</t>
  </si>
  <si>
    <t>Cunday</t>
  </si>
  <si>
    <t>Antioquia_San Francisco</t>
  </si>
  <si>
    <t>Boyacá_Pesca</t>
  </si>
  <si>
    <t>Pesca</t>
  </si>
  <si>
    <t>Nariño_Linares</t>
  </si>
  <si>
    <t>Linares</t>
  </si>
  <si>
    <t>La Cumbre</t>
  </si>
  <si>
    <t>Tolima_Santa Isabel</t>
  </si>
  <si>
    <t>Santa Isabel</t>
  </si>
  <si>
    <t>Tolima_Herveo</t>
  </si>
  <si>
    <t>Herveo</t>
  </si>
  <si>
    <t>Nariño_San Lorenzo</t>
  </si>
  <si>
    <t>San Lorenzo</t>
  </si>
  <si>
    <t>Santander_Simacota</t>
  </si>
  <si>
    <t>Simacota</t>
  </si>
  <si>
    <t>Norte De Santander_El Carmen</t>
  </si>
  <si>
    <t>El Carmen</t>
  </si>
  <si>
    <t>Nariño_Policarpa</t>
  </si>
  <si>
    <t>Policarpa</t>
  </si>
  <si>
    <t>Huila_Saladoblanco</t>
  </si>
  <si>
    <t>Saladoblanco</t>
  </si>
  <si>
    <t>Antioquia_Briceño</t>
  </si>
  <si>
    <t>Briceño</t>
  </si>
  <si>
    <t>Santander_Aratoca</t>
  </si>
  <si>
    <t>Aratoca</t>
  </si>
  <si>
    <t>Norte De Santander_Teorama</t>
  </si>
  <si>
    <t>Teorama</t>
  </si>
  <si>
    <t>Cundinamarca_Sasaima</t>
  </si>
  <si>
    <t>Sasaima</t>
  </si>
  <si>
    <t>Cauca_Inzá</t>
  </si>
  <si>
    <t>Inzá</t>
  </si>
  <si>
    <t>Boyacá_Santana</t>
  </si>
  <si>
    <t>Santana</t>
  </si>
  <si>
    <t>Antioquia_Santo Domingo</t>
  </si>
  <si>
    <t>Santo Domingo</t>
  </si>
  <si>
    <t>Ulloa</t>
  </si>
  <si>
    <t>Boyacá_Tuta</t>
  </si>
  <si>
    <t>Tuta</t>
  </si>
  <si>
    <t>Nariño_Gualmatán</t>
  </si>
  <si>
    <t>Gualmatán</t>
  </si>
  <si>
    <t>Caquetá_Albania</t>
  </si>
  <si>
    <t>Nariño_Tangua</t>
  </si>
  <si>
    <t>Tangua</t>
  </si>
  <si>
    <t>Antioquia_Ebéjico</t>
  </si>
  <si>
    <t>Ebéjico</t>
  </si>
  <si>
    <t>Nariño_Córdoba</t>
  </si>
  <si>
    <t>Nariño_Ospina</t>
  </si>
  <si>
    <t>Ospina</t>
  </si>
  <si>
    <t>Nariño_Ricaurte</t>
  </si>
  <si>
    <t>Antioquia_San José de La Montaña</t>
  </si>
  <si>
    <t>San José de La Montaña</t>
  </si>
  <si>
    <t>Caldas_La Merced</t>
  </si>
  <si>
    <t>La Merced</t>
  </si>
  <si>
    <t>Antioquia_Vigía del Fuerte</t>
  </si>
  <si>
    <t>Vigía del Fuerte</t>
  </si>
  <si>
    <t>Antioquia_Angostura</t>
  </si>
  <si>
    <t>Angostura</t>
  </si>
  <si>
    <t>Cundinamarca_Lenguazaque</t>
  </si>
  <si>
    <t>Lenguazaque</t>
  </si>
  <si>
    <t>Cundinamarca_Paratebueno</t>
  </si>
  <si>
    <t>Paratebueno</t>
  </si>
  <si>
    <t>Boyacá_Firavitoba</t>
  </si>
  <si>
    <t>Firavitoba</t>
  </si>
  <si>
    <t>Boyacá_San Luis de Gaceno</t>
  </si>
  <si>
    <t>San Luis de Gaceno</t>
  </si>
  <si>
    <t>Huila_Paicol</t>
  </si>
  <si>
    <t>Paicol</t>
  </si>
  <si>
    <t>Nariño_Cumbal</t>
  </si>
  <si>
    <t>Cumbal</t>
  </si>
  <si>
    <t>Antioquia_Uramita</t>
  </si>
  <si>
    <t>Uramita</t>
  </si>
  <si>
    <t>Nariño_Cuaspud</t>
  </si>
  <si>
    <t>Cuaspud</t>
  </si>
  <si>
    <t>Tolima_Anzoátegui</t>
  </si>
  <si>
    <t>Anzoátegui</t>
  </si>
  <si>
    <t>Nariño_Potosí</t>
  </si>
  <si>
    <t>Potosí</t>
  </si>
  <si>
    <t>Antioquia_Montebello</t>
  </si>
  <si>
    <t>Montebello</t>
  </si>
  <si>
    <t>La Guajira_La Jagua del Pilar</t>
  </si>
  <si>
    <t>La Jagua del Pilar</t>
  </si>
  <si>
    <t>Nariño_La Llanada</t>
  </si>
  <si>
    <t>La Llanada</t>
  </si>
  <si>
    <t>Boyacá_Ventaquemada</t>
  </si>
  <si>
    <t>Ventaquemada</t>
  </si>
  <si>
    <t>Bolívar_Regidor</t>
  </si>
  <si>
    <t>Regidor</t>
  </si>
  <si>
    <t>Nariño_Contadero</t>
  </si>
  <si>
    <t>Contadero</t>
  </si>
  <si>
    <t>Norte De Santander_Durania</t>
  </si>
  <si>
    <t>Durania</t>
  </si>
  <si>
    <t>Tolima_Suárez</t>
  </si>
  <si>
    <t>Santander_Guaca</t>
  </si>
  <si>
    <t>Guaca</t>
  </si>
  <si>
    <t>Casanare_Támara</t>
  </si>
  <si>
    <t>Támara</t>
  </si>
  <si>
    <t>Cauca_Buenos Aires</t>
  </si>
  <si>
    <t>Buenos Aires</t>
  </si>
  <si>
    <t>Santander_Suaita</t>
  </si>
  <si>
    <t>Suaita</t>
  </si>
  <si>
    <t>Huila_Nátaga</t>
  </si>
  <si>
    <t>Nátaga</t>
  </si>
  <si>
    <t>Antioquia_Guadalupe</t>
  </si>
  <si>
    <t>Boyacá_Chita</t>
  </si>
  <si>
    <t>Chita</t>
  </si>
  <si>
    <t>Nariño_La Florida</t>
  </si>
  <si>
    <t>La Florida</t>
  </si>
  <si>
    <t>Chocó_Nuquí</t>
  </si>
  <si>
    <t>Nuquí</t>
  </si>
  <si>
    <t>Antioquia_Alejandría</t>
  </si>
  <si>
    <t>Alejandría</t>
  </si>
  <si>
    <t>Vichada_Santa Rosalía</t>
  </si>
  <si>
    <t>Santa Rosalía</t>
  </si>
  <si>
    <t>Cundinamarca_Gachala</t>
  </si>
  <si>
    <t>Gachala</t>
  </si>
  <si>
    <t>Santander_Güepsa</t>
  </si>
  <si>
    <t>Güepsa</t>
  </si>
  <si>
    <t>Antioquia_Liborina</t>
  </si>
  <si>
    <t>Liborina</t>
  </si>
  <si>
    <t>Norte De Santander_San Calixto</t>
  </si>
  <si>
    <t>San Calixto</t>
  </si>
  <si>
    <t>Meta_El Castillo</t>
  </si>
  <si>
    <t>El Castillo</t>
  </si>
  <si>
    <t>Amazonas_Puerto Nariño</t>
  </si>
  <si>
    <t>Puerto Nariño</t>
  </si>
  <si>
    <t>Boyacá_Tasco</t>
  </si>
  <si>
    <t>Tasco</t>
  </si>
  <si>
    <t>Tolima_Alpujarra</t>
  </si>
  <si>
    <t>Alpujarra</t>
  </si>
  <si>
    <t>Nariño_Ancuyá</t>
  </si>
  <si>
    <t>Ancuyá</t>
  </si>
  <si>
    <t>Nariño_Aldana</t>
  </si>
  <si>
    <t>Aldana</t>
  </si>
  <si>
    <t>Caquetá_Solano</t>
  </si>
  <si>
    <t>Solano</t>
  </si>
  <si>
    <t>Cundinamarca_Nocaima</t>
  </si>
  <si>
    <t>Nocaima</t>
  </si>
  <si>
    <t>Santander_Valle de San José</t>
  </si>
  <si>
    <t>Valle de San José</t>
  </si>
  <si>
    <t>Boyacá_Arcabuco</t>
  </si>
  <si>
    <t>Arcabuco</t>
  </si>
  <si>
    <t>Casanare_San Luis de Palenque</t>
  </si>
  <si>
    <t>San Luis de Palenque</t>
  </si>
  <si>
    <t>Casanare_Nunchía</t>
  </si>
  <si>
    <t>Nunchía</t>
  </si>
  <si>
    <t>Norte De Santander_Villa Caro</t>
  </si>
  <si>
    <t>Villa Caro</t>
  </si>
  <si>
    <t>Cauca_Puracé</t>
  </si>
  <si>
    <t>Puracé</t>
  </si>
  <si>
    <t>Bolívar_San Jacinto del Cauca</t>
  </si>
  <si>
    <t>San Jacinto del Cauca</t>
  </si>
  <si>
    <t>Boyacá_Mongua</t>
  </si>
  <si>
    <t>Mongua</t>
  </si>
  <si>
    <t>Antioquia_Armenia</t>
  </si>
  <si>
    <t>Archipiélago De San Andrés_Providencia</t>
  </si>
  <si>
    <t>Risaralda_Balboa</t>
  </si>
  <si>
    <t>Cundinamarca_Guatavita</t>
  </si>
  <si>
    <t>Guatavita</t>
  </si>
  <si>
    <t>Nariño_Iles</t>
  </si>
  <si>
    <t>Iles</t>
  </si>
  <si>
    <t>Tolima_Roncesvalles</t>
  </si>
  <si>
    <t>Roncesvalles</t>
  </si>
  <si>
    <t>Boyacá_Cubará</t>
  </si>
  <si>
    <t>Cubará</t>
  </si>
  <si>
    <t>Huila_Palestina</t>
  </si>
  <si>
    <t>Nariño_Consaca</t>
  </si>
  <si>
    <t>Consaca</t>
  </si>
  <si>
    <t>Cauca_Toribio</t>
  </si>
  <si>
    <t>Toribio</t>
  </si>
  <si>
    <t>Antioquia_Belmira</t>
  </si>
  <si>
    <t>Belmira</t>
  </si>
  <si>
    <t>Cundinamarca_Zipacón</t>
  </si>
  <si>
    <t>Zipacón</t>
  </si>
  <si>
    <t>Boyacá_Chivatá</t>
  </si>
  <si>
    <t>Chivatá</t>
  </si>
  <si>
    <t>Santander_La Belleza</t>
  </si>
  <si>
    <t>La Belleza</t>
  </si>
  <si>
    <t>Cundinamarca_Carmen de Carupa</t>
  </si>
  <si>
    <t>Carmen de Carupa</t>
  </si>
  <si>
    <t>Tolima_Falan</t>
  </si>
  <si>
    <t>Falan</t>
  </si>
  <si>
    <t>Santander_Guadalupe</t>
  </si>
  <si>
    <t>Cauca_Santa Rosa</t>
  </si>
  <si>
    <t>Boyacá_Sáchica</t>
  </si>
  <si>
    <t>Sáchica</t>
  </si>
  <si>
    <t>Bolívar_Margarita</t>
  </si>
  <si>
    <t>Margarita</t>
  </si>
  <si>
    <t>Cauca_Almaguer</t>
  </si>
  <si>
    <t>Almaguer</t>
  </si>
  <si>
    <t>Nariño_Sapuyes</t>
  </si>
  <si>
    <t>Sapuyes</t>
  </si>
  <si>
    <t>Boyacá_Quípama</t>
  </si>
  <si>
    <t>Quípama</t>
  </si>
  <si>
    <t>Caquetá_Morelia</t>
  </si>
  <si>
    <t>Morelia</t>
  </si>
  <si>
    <t>Tolima_Piedras</t>
  </si>
  <si>
    <t>Piedras</t>
  </si>
  <si>
    <t>Chocó_Juradó</t>
  </si>
  <si>
    <t>Juradó</t>
  </si>
  <si>
    <t>Antioquia_Peque</t>
  </si>
  <si>
    <t>Peque</t>
  </si>
  <si>
    <t>Cauca_Morales</t>
  </si>
  <si>
    <t>Cauca_Cajibío</t>
  </si>
  <si>
    <t>Cajibío</t>
  </si>
  <si>
    <t>Norte De Santander_San Cayetano</t>
  </si>
  <si>
    <t>San Cayetano</t>
  </si>
  <si>
    <t>Cundinamarca_Granada</t>
  </si>
  <si>
    <t>Guaviare_Miraflores</t>
  </si>
  <si>
    <t>Boyacá_Jenesano</t>
  </si>
  <si>
    <t>Jenesano</t>
  </si>
  <si>
    <t>Boyacá_Cucaita</t>
  </si>
  <si>
    <t>Cucaita</t>
  </si>
  <si>
    <t>Tolima_Murillo</t>
  </si>
  <si>
    <t>Murillo</t>
  </si>
  <si>
    <t>Boyacá_Umbita</t>
  </si>
  <si>
    <t>Umbita</t>
  </si>
  <si>
    <t>Cundinamarca_Albán</t>
  </si>
  <si>
    <t>Boyacá_Corrales</t>
  </si>
  <si>
    <t>Corrales</t>
  </si>
  <si>
    <t>Tolima_Coello</t>
  </si>
  <si>
    <t>Coello</t>
  </si>
  <si>
    <t>Cesar_González</t>
  </si>
  <si>
    <t>González</t>
  </si>
  <si>
    <t>Boyacá_Tibaná</t>
  </si>
  <si>
    <t>Tibaná</t>
  </si>
  <si>
    <t>Norte De Santander_Cachirá</t>
  </si>
  <si>
    <t>Cachirá</t>
  </si>
  <si>
    <t>Magdalena_San Zenón</t>
  </si>
  <si>
    <t>San Zenón</t>
  </si>
  <si>
    <t>Casanare_Sabanalarga</t>
  </si>
  <si>
    <t>Caldas_San José</t>
  </si>
  <si>
    <t>San José</t>
  </si>
  <si>
    <t>Huila_Colombia</t>
  </si>
  <si>
    <t>Colombia</t>
  </si>
  <si>
    <t>Nariño_Mallama</t>
  </si>
  <si>
    <t>Mallama</t>
  </si>
  <si>
    <t>Tolima_Casabianca</t>
  </si>
  <si>
    <t>Casabianca</t>
  </si>
  <si>
    <t>Cundinamarca_Fosca</t>
  </si>
  <si>
    <t>Fosca</t>
  </si>
  <si>
    <t>Boyacá_Cerinza</t>
  </si>
  <si>
    <t>Cerinza</t>
  </si>
  <si>
    <t>Meta_Cabuyaro</t>
  </si>
  <si>
    <t>Cabuyaro</t>
  </si>
  <si>
    <t>Cauca_Rosas</t>
  </si>
  <si>
    <t>Rosas</t>
  </si>
  <si>
    <t>Antioquia_Concepción</t>
  </si>
  <si>
    <t>Antioquia_Caicedo</t>
  </si>
  <si>
    <t>Caicedo</t>
  </si>
  <si>
    <t>Boyacá_San Mateo</t>
  </si>
  <si>
    <t>San Mateo</t>
  </si>
  <si>
    <t>Cauca_La Sierra</t>
  </si>
  <si>
    <t>La Sierra</t>
  </si>
  <si>
    <t>Cundinamarca_Macheta</t>
  </si>
  <si>
    <t>Macheta</t>
  </si>
  <si>
    <t>Boyacá_Gameza</t>
  </si>
  <si>
    <t>Gameza</t>
  </si>
  <si>
    <t>Cauca_Totoró</t>
  </si>
  <si>
    <t>Totoró</t>
  </si>
  <si>
    <t>Santander_Bolívar</t>
  </si>
  <si>
    <t>Cauca_Sucre</t>
  </si>
  <si>
    <t>Cauca_Caldono</t>
  </si>
  <si>
    <t>Caldono</t>
  </si>
  <si>
    <t>Nariño_Cumbitara</t>
  </si>
  <si>
    <t>Cumbitara</t>
  </si>
  <si>
    <t>Cundinamarca_Supatá</t>
  </si>
  <si>
    <t>Supatá</t>
  </si>
  <si>
    <t>Cundinamarca_Sutatausa</t>
  </si>
  <si>
    <t>Sutatausa</t>
  </si>
  <si>
    <t>Norte De Santander_La Esperanza</t>
  </si>
  <si>
    <t>La Esperanza</t>
  </si>
  <si>
    <t>Cundinamarca_Nariño</t>
  </si>
  <si>
    <t>Cundinamarca_Quetame</t>
  </si>
  <si>
    <t>Quetame</t>
  </si>
  <si>
    <t>Cauca_Florencia</t>
  </si>
  <si>
    <t>Cundinamarca_Guayabetal</t>
  </si>
  <si>
    <t>Guayabetal</t>
  </si>
  <si>
    <t>Boyacá_Güicán</t>
  </si>
  <si>
    <t>Güicán</t>
  </si>
  <si>
    <t>Santander_Florián</t>
  </si>
  <si>
    <t>Florián</t>
  </si>
  <si>
    <t>Meta_El Dorado</t>
  </si>
  <si>
    <t>El Dorado</t>
  </si>
  <si>
    <t>Nariño_Colón</t>
  </si>
  <si>
    <t>Boyacá_Guayatá</t>
  </si>
  <si>
    <t>Guayatá</t>
  </si>
  <si>
    <t>Norte De Santander_Labateca</t>
  </si>
  <si>
    <t>Labateca</t>
  </si>
  <si>
    <t>Santander_Los Santos</t>
  </si>
  <si>
    <t>Los Santos</t>
  </si>
  <si>
    <t>Norte De Santander_Cucutilla</t>
  </si>
  <si>
    <t>Cucutilla</t>
  </si>
  <si>
    <t>Antioquia_Toledo</t>
  </si>
  <si>
    <t>Chocó_Río Iro</t>
  </si>
  <si>
    <t>Río Iro</t>
  </si>
  <si>
    <t>Caquetá_Milán</t>
  </si>
  <si>
    <t>Milán</t>
  </si>
  <si>
    <t>Meta_Mapiripán</t>
  </si>
  <si>
    <t>Mapiripán</t>
  </si>
  <si>
    <t>Boyacá_Ciénega</t>
  </si>
  <si>
    <t>Ciénega</t>
  </si>
  <si>
    <t>Boyacá_Sutamarchán</t>
  </si>
  <si>
    <t>Sutamarchán</t>
  </si>
  <si>
    <t>Boyacá_Tópaga</t>
  </si>
  <si>
    <t>Tópaga</t>
  </si>
  <si>
    <t>Cundinamarca_Vergara</t>
  </si>
  <si>
    <t>Vergara</t>
  </si>
  <si>
    <t>Norte De Santander_Lourdes</t>
  </si>
  <si>
    <t>Lourdes</t>
  </si>
  <si>
    <t>Antioquia_Giraldo</t>
  </si>
  <si>
    <t>Giraldo</t>
  </si>
  <si>
    <t>Boyacá_Floresta</t>
  </si>
  <si>
    <t>Floresta</t>
  </si>
  <si>
    <t>Boyacá_El Espino</t>
  </si>
  <si>
    <t>El Espino</t>
  </si>
  <si>
    <t>Cundinamarca_Vianí</t>
  </si>
  <si>
    <t>Vianí</t>
  </si>
  <si>
    <t>Cundinamarca_Ubalá</t>
  </si>
  <si>
    <t>Ubalá</t>
  </si>
  <si>
    <t>Norte De Santander_Santiago</t>
  </si>
  <si>
    <t>Boyacá_Tenza</t>
  </si>
  <si>
    <t>Tenza</t>
  </si>
  <si>
    <t>Quindio_Buenavista</t>
  </si>
  <si>
    <t>Boyacá_Chinavita</t>
  </si>
  <si>
    <t>Chinavita</t>
  </si>
  <si>
    <t>Santander_Onzaga</t>
  </si>
  <si>
    <t>Onzaga</t>
  </si>
  <si>
    <t>Santander_Betulia</t>
  </si>
  <si>
    <t>Antioquia_Anza</t>
  </si>
  <si>
    <t>Anza</t>
  </si>
  <si>
    <t>Boyacá_La Uvita</t>
  </si>
  <si>
    <t>La Uvita</t>
  </si>
  <si>
    <t>Cundinamarca_Cucunubá</t>
  </si>
  <si>
    <t>Cucunubá</t>
  </si>
  <si>
    <t>Boyacá_Páez</t>
  </si>
  <si>
    <t>Páez</t>
  </si>
  <si>
    <t>Santander_Pinchote</t>
  </si>
  <si>
    <t>Pinchote</t>
  </si>
  <si>
    <t>Casanare_Chameza</t>
  </si>
  <si>
    <t>Chameza</t>
  </si>
  <si>
    <t>Santander_Páramo</t>
  </si>
  <si>
    <t>Páramo</t>
  </si>
  <si>
    <t>Caldas_Marmato</t>
  </si>
  <si>
    <t>Marmato</t>
  </si>
  <si>
    <t>Boyacá_Siachoque</t>
  </si>
  <si>
    <t>Siachoque</t>
  </si>
  <si>
    <t>Santander_Matanza</t>
  </si>
  <si>
    <t>Matanza</t>
  </si>
  <si>
    <t>Chocó_Carmen del Darien</t>
  </si>
  <si>
    <t>Carmen del Darien</t>
  </si>
  <si>
    <t>Caldas_Marulanda</t>
  </si>
  <si>
    <t>Marulanda</t>
  </si>
  <si>
    <t>Norte De Santander_Herrán</t>
  </si>
  <si>
    <t>Herrán</t>
  </si>
  <si>
    <t>Huila_Elías</t>
  </si>
  <si>
    <t>Elías</t>
  </si>
  <si>
    <t>Boyacá_Socotá</t>
  </si>
  <si>
    <t>Socotá</t>
  </si>
  <si>
    <t>Norte De Santander_Hacarí</t>
  </si>
  <si>
    <t>Hacarí</t>
  </si>
  <si>
    <t>Chocó_San José del Palmar</t>
  </si>
  <si>
    <t>San José del Palmar</t>
  </si>
  <si>
    <t>Antioquia_Buriticá</t>
  </si>
  <si>
    <t>Buriticá</t>
  </si>
  <si>
    <t>Cauca_Jambaló</t>
  </si>
  <si>
    <t>Jambaló</t>
  </si>
  <si>
    <t>Boyacá_Chitaraque</t>
  </si>
  <si>
    <t>Chitaraque</t>
  </si>
  <si>
    <t>Cundinamarca_Guataquí</t>
  </si>
  <si>
    <t>Guataquí</t>
  </si>
  <si>
    <t>Cauca_San Sebastián</t>
  </si>
  <si>
    <t>San Sebastián</t>
  </si>
  <si>
    <t>Cundinamarca_Manta</t>
  </si>
  <si>
    <t>Manta</t>
  </si>
  <si>
    <t>Boyacá_Labranzagrande</t>
  </si>
  <si>
    <t>Labranzagrande</t>
  </si>
  <si>
    <t>Antioquia_Murindó</t>
  </si>
  <si>
    <t>Murindó</t>
  </si>
  <si>
    <t>Boyacá_Nuevo Colón</t>
  </si>
  <si>
    <t>Nuevo Colón</t>
  </si>
  <si>
    <t>Chocó_El Litoral del San Juan</t>
  </si>
  <si>
    <t>El Litoral del San Juan</t>
  </si>
  <si>
    <t>Casanare_Sácama</t>
  </si>
  <si>
    <t>Sácama</t>
  </si>
  <si>
    <t>Nariño_Arboleda</t>
  </si>
  <si>
    <t>Arboleda</t>
  </si>
  <si>
    <t>Cundinamarca_Cabrera</t>
  </si>
  <si>
    <t>Cabrera</t>
  </si>
  <si>
    <t>Boyacá_Zetaquira</t>
  </si>
  <si>
    <t>Zetaquira</t>
  </si>
  <si>
    <t>Boyacá_La Capilla</t>
  </si>
  <si>
    <t>La Capilla</t>
  </si>
  <si>
    <t>Boyacá_Chiscas</t>
  </si>
  <si>
    <t>Chiscas</t>
  </si>
  <si>
    <t>Cundinamarca_Pandi</t>
  </si>
  <si>
    <t>Pandi</t>
  </si>
  <si>
    <t>Cundinamarca_La Peña</t>
  </si>
  <si>
    <t>La Peña</t>
  </si>
  <si>
    <t>Nariño_El Tablón de Gómez</t>
  </si>
  <si>
    <t>El Tablón de Gómez</t>
  </si>
  <si>
    <t>Boyacá_San José de Pare</t>
  </si>
  <si>
    <t>San José de Pare</t>
  </si>
  <si>
    <t>Boyacá_Macanal</t>
  </si>
  <si>
    <t>Macanal</t>
  </si>
  <si>
    <t>Cundinamarca_Venecia</t>
  </si>
  <si>
    <t>Norte De Santander_Silos</t>
  </si>
  <si>
    <t>Silos</t>
  </si>
  <si>
    <t>Boyacá_Tipacoque</t>
  </si>
  <si>
    <t>Tipacoque</t>
  </si>
  <si>
    <t>Santander_San José de Miranda</t>
  </si>
  <si>
    <t>San José de Miranda</t>
  </si>
  <si>
    <t>Boyacá_Susacón</t>
  </si>
  <si>
    <t>Susacón</t>
  </si>
  <si>
    <t>Nariño_El Peñol</t>
  </si>
  <si>
    <t>El Peñol</t>
  </si>
  <si>
    <t>Boyacá_Maripí</t>
  </si>
  <si>
    <t>Maripí</t>
  </si>
  <si>
    <t>Boyacá_Iza</t>
  </si>
  <si>
    <t>Iza</t>
  </si>
  <si>
    <t>Boyacá_Pajarito</t>
  </si>
  <si>
    <t>Pajarito</t>
  </si>
  <si>
    <t>Santander_Palmar</t>
  </si>
  <si>
    <t>Palmar</t>
  </si>
  <si>
    <t>Santander_California</t>
  </si>
  <si>
    <t>California</t>
  </si>
  <si>
    <t>Nariño_Roberto Payán</t>
  </si>
  <si>
    <t>Roberto Payán</t>
  </si>
  <si>
    <t>Cundinamarca_Ubaque</t>
  </si>
  <si>
    <t>Ubaque</t>
  </si>
  <si>
    <t>Boyacá_Campohermoso</t>
  </si>
  <si>
    <t>Campohermoso</t>
  </si>
  <si>
    <t>Cundinamarca_Gutiérrez</t>
  </si>
  <si>
    <t>Gutiérrez</t>
  </si>
  <si>
    <t>Cundinamarca_Guayabal de Siquima</t>
  </si>
  <si>
    <t>Guayabal de Siquima</t>
  </si>
  <si>
    <t>Cundinamarca_San Antonio del Tequendama</t>
  </si>
  <si>
    <t>San Antonio del Tequendama</t>
  </si>
  <si>
    <t>Boyacá_Cómbita</t>
  </si>
  <si>
    <t>Cómbita</t>
  </si>
  <si>
    <t>Norte De Santander_Pamplonita</t>
  </si>
  <si>
    <t>Pamplonita</t>
  </si>
  <si>
    <t>Santander_Chima</t>
  </si>
  <si>
    <t>Chima</t>
  </si>
  <si>
    <t>Casanare_Recetor</t>
  </si>
  <si>
    <t>Recetor</t>
  </si>
  <si>
    <t>Cundinamarca_Junín</t>
  </si>
  <si>
    <t>Junín</t>
  </si>
  <si>
    <t>Santander_El Peñón</t>
  </si>
  <si>
    <t>Santander_Jesús María</t>
  </si>
  <si>
    <t>Jesús María</t>
  </si>
  <si>
    <t>Cundinamarca_Tausa</t>
  </si>
  <si>
    <t>Tausa</t>
  </si>
  <si>
    <t>Cundinamarca_Chaguaní</t>
  </si>
  <si>
    <t>Chaguaní</t>
  </si>
  <si>
    <t>Meta_El Calvario</t>
  </si>
  <si>
    <t>El Calvario</t>
  </si>
  <si>
    <t>Santander_La Paz</t>
  </si>
  <si>
    <t>Boyacá_Santa Sofía</t>
  </si>
  <si>
    <t>Santa Sofía</t>
  </si>
  <si>
    <t>Santander_Galán</t>
  </si>
  <si>
    <t>Galán</t>
  </si>
  <si>
    <t>Chocó_Medio Atrato</t>
  </si>
  <si>
    <t>Medio Atrato</t>
  </si>
  <si>
    <t>Boyacá_Saboyá</t>
  </si>
  <si>
    <t>Saboyá</t>
  </si>
  <si>
    <t>Santander_Guavatá</t>
  </si>
  <si>
    <t>Guavatá</t>
  </si>
  <si>
    <t>Santander_Hato</t>
  </si>
  <si>
    <t>Hato</t>
  </si>
  <si>
    <t>Boyacá_Somondoco</t>
  </si>
  <si>
    <t>Somondoco</t>
  </si>
  <si>
    <t>Santander_San Joaquín</t>
  </si>
  <si>
    <t>San Joaquín</t>
  </si>
  <si>
    <t>Boyacá_Sutatenza</t>
  </si>
  <si>
    <t>Sutatenza</t>
  </si>
  <si>
    <t>Boyacá_Buenavista</t>
  </si>
  <si>
    <t>Boyacá_San Pablo de Borbur</t>
  </si>
  <si>
    <t>San Pablo de Borbur</t>
  </si>
  <si>
    <t>Norte De Santander_Cácota</t>
  </si>
  <si>
    <t>Cácota</t>
  </si>
  <si>
    <t>Boyacá_Soracá</t>
  </si>
  <si>
    <t>Soracá</t>
  </si>
  <si>
    <t>Boyacá_La Victoria</t>
  </si>
  <si>
    <t>Boyacá_San Eduardo</t>
  </si>
  <si>
    <t>San Eduardo</t>
  </si>
  <si>
    <t>Boyacá_Sotaquirá</t>
  </si>
  <si>
    <t>Sotaquirá</t>
  </si>
  <si>
    <t>Boyacá_Togüí</t>
  </si>
  <si>
    <t>Togüí</t>
  </si>
  <si>
    <t>Cundinamarca_Tena</t>
  </si>
  <si>
    <t>Tena</t>
  </si>
  <si>
    <t>Boyacá_Coper</t>
  </si>
  <si>
    <t>Coper</t>
  </si>
  <si>
    <t>Chocó_Medio San Juan</t>
  </si>
  <si>
    <t>Medio San Juan</t>
  </si>
  <si>
    <t>Cundinamarca_Topaipí</t>
  </si>
  <si>
    <t>Topaipí</t>
  </si>
  <si>
    <t>Nariño_Imués</t>
  </si>
  <si>
    <t>Imués</t>
  </si>
  <si>
    <t>Cundinamarca_Quipile</t>
  </si>
  <si>
    <t>Quipile</t>
  </si>
  <si>
    <t>Antioquia_Abriaquí</t>
  </si>
  <si>
    <t>Abriaquí</t>
  </si>
  <si>
    <t>Cundinamarca_Gama</t>
  </si>
  <si>
    <t>Gama</t>
  </si>
  <si>
    <t>Santander_Suratá</t>
  </si>
  <si>
    <t>Suratá</t>
  </si>
  <si>
    <t>Santander_Molagavita</t>
  </si>
  <si>
    <t>Molagavita</t>
  </si>
  <si>
    <t>Norte De Santander_La Playa</t>
  </si>
  <si>
    <t>La Playa</t>
  </si>
  <si>
    <t>Cundinamarca_San Cayetano</t>
  </si>
  <si>
    <t>Santander_Coromoro</t>
  </si>
  <si>
    <t>Coromoro</t>
  </si>
  <si>
    <t>Vaupés_Caruru</t>
  </si>
  <si>
    <t>Caruru</t>
  </si>
  <si>
    <t>Meta_San Juanito</t>
  </si>
  <si>
    <t>San Juanito</t>
  </si>
  <si>
    <t>Santander_Ocamonte</t>
  </si>
  <si>
    <t>Ocamonte</t>
  </si>
  <si>
    <t>Boyacá_Panqueba</t>
  </si>
  <si>
    <t>Panqueba</t>
  </si>
  <si>
    <t>Boyacá_Motavita</t>
  </si>
  <si>
    <t>Motavita</t>
  </si>
  <si>
    <t>Santander_Enciso</t>
  </si>
  <si>
    <t>Enciso</t>
  </si>
  <si>
    <t>Santander_Palmas del Socorro</t>
  </si>
  <si>
    <t>Palmas del Socorro</t>
  </si>
  <si>
    <t>Boyacá_Jericó</t>
  </si>
  <si>
    <t>Santander_Carcasí</t>
  </si>
  <si>
    <t>Carcasí</t>
  </si>
  <si>
    <t>Cundinamarca_Villagómez</t>
  </si>
  <si>
    <t>Villagómez</t>
  </si>
  <si>
    <t>Norte De Santander_Mutiscua</t>
  </si>
  <si>
    <t>Mutiscua</t>
  </si>
  <si>
    <t>Cundinamarca_Jerusalén</t>
  </si>
  <si>
    <t>Jerusalén</t>
  </si>
  <si>
    <t>Boyacá_Tota</t>
  </si>
  <si>
    <t>Tota</t>
  </si>
  <si>
    <t>Nariño_San Pedro de Cartago</t>
  </si>
  <si>
    <t>San Pedro de Cartago</t>
  </si>
  <si>
    <t>Cundinamarca_Pulí</t>
  </si>
  <si>
    <t>Pulí</t>
  </si>
  <si>
    <t>Santander_Charta</t>
  </si>
  <si>
    <t>Charta</t>
  </si>
  <si>
    <t>Boyacá_Sativanorte</t>
  </si>
  <si>
    <t>Sativanorte</t>
  </si>
  <si>
    <t>Cauca_Piamonte</t>
  </si>
  <si>
    <t>Piamonte</t>
  </si>
  <si>
    <t>Cundinamarca_Tibacuy</t>
  </si>
  <si>
    <t>Tibacuy</t>
  </si>
  <si>
    <t>Santander_Santa Helena del Opón</t>
  </si>
  <si>
    <t>Santa Helena del Opón</t>
  </si>
  <si>
    <t>Boyacá_Guacamayas</t>
  </si>
  <si>
    <t>Guacamayas</t>
  </si>
  <si>
    <t>Santander_Vetas</t>
  </si>
  <si>
    <t>Vetas</t>
  </si>
  <si>
    <t>Santander_Chipatá</t>
  </si>
  <si>
    <t>Chipatá</t>
  </si>
  <si>
    <t>Norte De Santander_Bucarasica</t>
  </si>
  <si>
    <t>Bucarasica</t>
  </si>
  <si>
    <t>Boyacá_Briceño</t>
  </si>
  <si>
    <t>Cundinamarca_Paime</t>
  </si>
  <si>
    <t>Paime</t>
  </si>
  <si>
    <t>Santander_Tona</t>
  </si>
  <si>
    <t>Tona</t>
  </si>
  <si>
    <t>Casanare_La Salina</t>
  </si>
  <si>
    <t>La Salina</t>
  </si>
  <si>
    <t>Boyacá_Rondón</t>
  </si>
  <si>
    <t>Rondón</t>
  </si>
  <si>
    <t>Santander_Guapotá</t>
  </si>
  <si>
    <t>Guapotá</t>
  </si>
  <si>
    <t>Boyacá_Paya</t>
  </si>
  <si>
    <t>Paya</t>
  </si>
  <si>
    <t>Boyacá_Covarachía</t>
  </si>
  <si>
    <t>Covarachía</t>
  </si>
  <si>
    <t>Cundinamarca_Tibirita</t>
  </si>
  <si>
    <t>Tibirita</t>
  </si>
  <si>
    <t>Boyacá_Chivor</t>
  </si>
  <si>
    <t>Chivor</t>
  </si>
  <si>
    <t>Santander_Cepitá</t>
  </si>
  <si>
    <t>Cepitá</t>
  </si>
  <si>
    <t>Chocó_Medio Baudó</t>
  </si>
  <si>
    <t>Medio Baudó</t>
  </si>
  <si>
    <t>Boyacá_San Miguel de Sema</t>
  </si>
  <si>
    <t>San Miguel de Sema</t>
  </si>
  <si>
    <t>Santander_Cabrera</t>
  </si>
  <si>
    <t>Boyacá_Sora</t>
  </si>
  <si>
    <t>Sora</t>
  </si>
  <si>
    <t>Boyacá_Pachavita</t>
  </si>
  <si>
    <t>Pachavita</t>
  </si>
  <si>
    <t>Cundinamarca_El Peñón</t>
  </si>
  <si>
    <t>Santander_Albania</t>
  </si>
  <si>
    <t>Santander_Sucre</t>
  </si>
  <si>
    <t>Boyacá_Boyacá</t>
  </si>
  <si>
    <t>Santander_El Guacamayo</t>
  </si>
  <si>
    <t>El Guacamayo</t>
  </si>
  <si>
    <t>Santander_Gambita</t>
  </si>
  <si>
    <t>Gambita</t>
  </si>
  <si>
    <t>Santander_Encino</t>
  </si>
  <si>
    <t>Encino</t>
  </si>
  <si>
    <t>Boyacá_Berbeo</t>
  </si>
  <si>
    <t>Berbeo</t>
  </si>
  <si>
    <t>Santander_San Benito</t>
  </si>
  <si>
    <t>San Benito</t>
  </si>
  <si>
    <t>Boyacá_Tinjacá</t>
  </si>
  <si>
    <t>Tinjacá</t>
  </si>
  <si>
    <t>Cundinamarca_Bituima</t>
  </si>
  <si>
    <t>Bituima</t>
  </si>
  <si>
    <t>Santander_San Miguel</t>
  </si>
  <si>
    <t>Boyacá_Betéitiva</t>
  </si>
  <si>
    <t>Betéitiva</t>
  </si>
  <si>
    <t>Cauca_Sotara</t>
  </si>
  <si>
    <t>Sotara</t>
  </si>
  <si>
    <t>Boyacá_Gachantivá</t>
  </si>
  <si>
    <t>Gachantivá</t>
  </si>
  <si>
    <t>Boyacá_Viracachá</t>
  </si>
  <si>
    <t>Viracachá</t>
  </si>
  <si>
    <t>Santander_Confines</t>
  </si>
  <si>
    <t>Confines</t>
  </si>
  <si>
    <t>Santander_Santa Bárbara</t>
  </si>
  <si>
    <t>Cundinamarca_Quebradanegra</t>
  </si>
  <si>
    <t>Quebradanegra</t>
  </si>
  <si>
    <t>Cundinamarca_Beltrán</t>
  </si>
  <si>
    <t>Beltrán</t>
  </si>
  <si>
    <t>Boyacá_Pisba</t>
  </si>
  <si>
    <t>Pisba</t>
  </si>
  <si>
    <t>Boyacá_Busbanzá</t>
  </si>
  <si>
    <t>Busbanzá</t>
  </si>
  <si>
    <t>Boyacá_Sativasur</t>
  </si>
  <si>
    <t>Sativasur</t>
  </si>
  <si>
    <t>Santander_Macaravita</t>
  </si>
  <si>
    <t>Macaravita</t>
  </si>
  <si>
    <t>Boyacá_Almeida</t>
  </si>
  <si>
    <t>Almeida</t>
  </si>
  <si>
    <t>Antioquia_Olaya</t>
  </si>
  <si>
    <t>Olaya</t>
  </si>
  <si>
    <t>Boyacá_Tununguá</t>
  </si>
  <si>
    <t>Tununguá</t>
  </si>
  <si>
    <t>Chocó_Sipí</t>
  </si>
  <si>
    <t>Sipí</t>
  </si>
  <si>
    <t>Boyacá_Oicatá</t>
  </si>
  <si>
    <t>Oicatá</t>
  </si>
  <si>
    <t>Boyacá_Caldas</t>
  </si>
  <si>
    <t>Cundinamarca_Fúquene</t>
  </si>
  <si>
    <t>Fúquene</t>
  </si>
  <si>
    <t>Santander_Aguada</t>
  </si>
  <si>
    <t>Aguada</t>
  </si>
  <si>
    <t>Boyacá_Cuítiva</t>
  </si>
  <si>
    <t>Cuítiva</t>
  </si>
  <si>
    <t>Boyacá_Tutazá</t>
  </si>
  <si>
    <t>Tutazá</t>
  </si>
  <si>
    <t>Vaupés_Taraira</t>
  </si>
  <si>
    <t>Taraira</t>
  </si>
  <si>
    <t>Boyacá_Chíquiza</t>
  </si>
  <si>
    <t>Chíquiza</t>
  </si>
  <si>
    <t>Santander_Jordán</t>
  </si>
  <si>
    <t>Jordán</t>
  </si>
  <si>
    <t>Amazonas_El Encanto</t>
  </si>
  <si>
    <t>El Encanto</t>
  </si>
  <si>
    <t>Vaupés_Pacoa</t>
  </si>
  <si>
    <t>Pacoa</t>
  </si>
  <si>
    <t>Guainía_Barranco Minas</t>
  </si>
  <si>
    <t>Barranco Minas</t>
  </si>
  <si>
    <t>Guainía_Mapiripana</t>
  </si>
  <si>
    <t>Mapiripana</t>
  </si>
  <si>
    <t>Amazonas_Tarapacá</t>
  </si>
  <si>
    <t>Tarapacá</t>
  </si>
  <si>
    <t>Amazonas_Puerto Santander</t>
  </si>
  <si>
    <t>Guainía_Pana Pana</t>
  </si>
  <si>
    <t>Pana Pana</t>
  </si>
  <si>
    <t>Amazonas_La Chorrera</t>
  </si>
  <si>
    <t>La Chorrera</t>
  </si>
  <si>
    <t>Guainía_Cacahual</t>
  </si>
  <si>
    <t>Cacahual</t>
  </si>
  <si>
    <t>Amazonas_La Pedrera</t>
  </si>
  <si>
    <t>La Pedrera</t>
  </si>
  <si>
    <t>Amazonas_Puerto Alegría</t>
  </si>
  <si>
    <t>Puerto Alegría</t>
  </si>
  <si>
    <t>Amazonas_Puerto Arica</t>
  </si>
  <si>
    <t>Puerto Arica</t>
  </si>
  <si>
    <t>Guainía_San Felipe</t>
  </si>
  <si>
    <t>San Felipe</t>
  </si>
  <si>
    <t>Guainía_Puerto Colombia</t>
  </si>
  <si>
    <t>Vaupés_Yavaraté</t>
  </si>
  <si>
    <t>Yavaraté</t>
  </si>
  <si>
    <t>Amazonas_La Victoria</t>
  </si>
  <si>
    <t>Vaupés_Papunaua</t>
  </si>
  <si>
    <t>Papunaua</t>
  </si>
  <si>
    <t>Guainía_Morichal</t>
  </si>
  <si>
    <t>Morichal</t>
  </si>
  <si>
    <t>Amazonas_Miriti - Paraná</t>
  </si>
  <si>
    <t>Miriti - Paraná</t>
  </si>
  <si>
    <t>Guainía_La Guadalupe</t>
  </si>
  <si>
    <t>La Guadalupe</t>
  </si>
  <si>
    <t>Mapping scheme list</t>
  </si>
  <si>
    <t>Mapping</t>
  </si>
  <si>
    <t>Ciudad</t>
  </si>
  <si>
    <t>Zona Sísmica</t>
  </si>
  <si>
    <t>Tipo de vivienda</t>
  </si>
  <si>
    <t>Mapping ideal</t>
  </si>
  <si>
    <t>Notas</t>
  </si>
  <si>
    <t>mp_bog</t>
  </si>
  <si>
    <t>Pop&gt;700k</t>
  </si>
  <si>
    <t>Media</t>
  </si>
  <si>
    <t>mp_med</t>
  </si>
  <si>
    <t>mp_cal</t>
  </si>
  <si>
    <t>Alta</t>
  </si>
  <si>
    <t>Baja</t>
  </si>
  <si>
    <t>Casa</t>
  </si>
  <si>
    <t>CA</t>
  </si>
  <si>
    <t>Apartamento</t>
  </si>
  <si>
    <t>AP</t>
  </si>
  <si>
    <t>Tipo cuarto</t>
  </si>
  <si>
    <t>TC</t>
  </si>
  <si>
    <t>mp_1</t>
  </si>
  <si>
    <t>mp_2</t>
  </si>
  <si>
    <t>mp_3</t>
  </si>
  <si>
    <t>mp_4</t>
  </si>
  <si>
    <t>Media|Baja</t>
  </si>
  <si>
    <t>L|M</t>
  </si>
  <si>
    <t>mp_5</t>
  </si>
  <si>
    <t>mp_6</t>
  </si>
  <si>
    <t>mp_7</t>
  </si>
  <si>
    <t>mp_8</t>
  </si>
  <si>
    <t>mp_9</t>
  </si>
  <si>
    <t>mp_10</t>
  </si>
  <si>
    <t>mp_11</t>
  </si>
  <si>
    <t>mp_12</t>
  </si>
  <si>
    <t>mp_13</t>
  </si>
  <si>
    <t>Tipo I_II</t>
  </si>
  <si>
    <t>mp_14</t>
  </si>
  <si>
    <t>mp_15</t>
  </si>
  <si>
    <t>mp_16</t>
  </si>
  <si>
    <t>mp_17</t>
  </si>
  <si>
    <t>mp_18</t>
  </si>
  <si>
    <t>mp_19</t>
  </si>
  <si>
    <t>Rural</t>
  </si>
  <si>
    <t>Resto</t>
  </si>
  <si>
    <t>Alta
Media
Baja</t>
  </si>
  <si>
    <t>L|M|H</t>
  </si>
  <si>
    <t>mp_20</t>
  </si>
  <si>
    <t>Casa indigena</t>
  </si>
  <si>
    <t>CI</t>
  </si>
  <si>
    <t>mp_21</t>
  </si>
  <si>
    <t>mp_22</t>
  </si>
  <si>
    <t>mp_23</t>
  </si>
  <si>
    <t>Otro</t>
  </si>
  <si>
    <t>Cemento, gravilla</t>
  </si>
  <si>
    <t>Madera burda, tabla, tablón, otro vegetal</t>
  </si>
  <si>
    <t xml:space="preserve"> Bloque, ladrillo, piedra, madera pulida</t>
  </si>
  <si>
    <t>80% MUR/LWAL+DNO/H:1
20% MUR+ST/LWAL+DNO/H:1</t>
  </si>
  <si>
    <t>-</t>
  </si>
  <si>
    <t>100% ADO|EU/LWAL+DNO/H:1,2</t>
  </si>
  <si>
    <t>100% ADO|EU/LWAL+DNO/H:1</t>
  </si>
  <si>
    <t xml:space="preserve"> Madera burda, tabla, tablón</t>
  </si>
  <si>
    <t>100% W+WO/LN+DNO/H:1,2</t>
  </si>
  <si>
    <t>100% W+WO/LN+DNO/H:1</t>
  </si>
  <si>
    <t xml:space="preserve"> Material prefabricado</t>
  </si>
  <si>
    <t>100% CR+PC/LWAL+DUL/H:1,2</t>
  </si>
  <si>
    <t>100% CR+PC/LWAL+DUL/H:1</t>
  </si>
  <si>
    <t>100% MATO/LN</t>
  </si>
  <si>
    <t>100% UNK</t>
  </si>
  <si>
    <t>Barranquilla/Cartagena_Casa</t>
  </si>
  <si>
    <t>Barranquilla/Cartagena_Apartamento</t>
  </si>
  <si>
    <t>Barranquilla/Cartagena_Tipo cuarto</t>
  </si>
  <si>
    <t>Intermedia_H_Casa</t>
  </si>
  <si>
    <t>Intermedia_H_Apartamento</t>
  </si>
  <si>
    <t>Intermedia_H_Tipo cuarto</t>
  </si>
  <si>
    <t>Intermedia_L|M_Casa</t>
  </si>
  <si>
    <t>Intermedia_L|M_Apartamento</t>
  </si>
  <si>
    <t>Intermedia_L|M_Tipo cuarto</t>
  </si>
  <si>
    <t>Pequeña_H_Casa</t>
  </si>
  <si>
    <t>Pequeña_H_Apartamento</t>
  </si>
  <si>
    <t>Pequeña_H_Tipo cuarto</t>
  </si>
  <si>
    <t>Pequeña_L|M_Casa</t>
  </si>
  <si>
    <t>Pequeña_L|M_Apartamento</t>
  </si>
  <si>
    <t>Pequeña_L|M_Tipo cuarto</t>
  </si>
  <si>
    <t>Resto_Casa</t>
  </si>
  <si>
    <t>Resto_Apartamento</t>
  </si>
  <si>
    <t>Resto_Tipo cuarto</t>
  </si>
  <si>
    <t>100% OTRO</t>
  </si>
  <si>
    <t>TAXONOMY</t>
  </si>
  <si>
    <t>MATERIAL</t>
  </si>
  <si>
    <t>LLRS</t>
  </si>
  <si>
    <t>STORIES</t>
  </si>
  <si>
    <t>CR</t>
  </si>
  <si>
    <t>LINF</t>
  </si>
  <si>
    <t>DNO</t>
  </si>
  <si>
    <t>DUH</t>
  </si>
  <si>
    <t>DUL</t>
  </si>
  <si>
    <t>DUM</t>
  </si>
  <si>
    <t>LWAL</t>
  </si>
  <si>
    <t>MCF/LWAL+DNO/H:1</t>
  </si>
  <si>
    <t>MCF</t>
  </si>
  <si>
    <t>H:1</t>
  </si>
  <si>
    <t>H:1,2</t>
  </si>
  <si>
    <t>MCF/LWAL+DUM/H:1</t>
  </si>
  <si>
    <t>MR/LWAL+DUH/H:2</t>
  </si>
  <si>
    <t>MR</t>
  </si>
  <si>
    <t>H:2</t>
  </si>
  <si>
    <t>MR/LWAL+DUL/H:2</t>
  </si>
  <si>
    <t>MR/LWAL+DUM/H:2</t>
  </si>
  <si>
    <t>MUR/LWAL+DNO/H:1</t>
  </si>
  <si>
    <t>MUR</t>
  </si>
  <si>
    <t>MUR+ST/LWAL+DNO/H:1</t>
  </si>
  <si>
    <t>MUR+ST</t>
  </si>
  <si>
    <t>ADO|EU/LWAL+DNO/H:1</t>
  </si>
  <si>
    <t>ADO|EU/LWAL+DNO/H:1,2</t>
  </si>
  <si>
    <t>W+WO/LN+DNO/H:1</t>
  </si>
  <si>
    <t>LN</t>
  </si>
  <si>
    <t>W+WO/LN+DNO/H:1,2</t>
  </si>
  <si>
    <t>CR+PC/LWAL+DUL/H:1</t>
  </si>
  <si>
    <t>CR+PC/LWAL+DUL/H:1,2</t>
  </si>
  <si>
    <t>MATO/LN/H:1</t>
  </si>
  <si>
    <t>OTRO</t>
  </si>
  <si>
    <t>+DUCTILITY</t>
  </si>
  <si>
    <t>% de los apartamentos entre 1-3 pisos</t>
  </si>
  <si>
    <t>50% W+WO/LN+DNO/H:1
50% MATO/LN</t>
  </si>
  <si>
    <t>Guatape</t>
  </si>
  <si>
    <t>Antioquia_Guatape</t>
  </si>
  <si>
    <t>Valle del Cauca_Cali</t>
  </si>
  <si>
    <t>Valle del Cauca</t>
  </si>
  <si>
    <t>Valle del Cauca_Buenaventura</t>
  </si>
  <si>
    <t>Valle del Cauca_Palmira</t>
  </si>
  <si>
    <t>Valle del Cauca_Tuluá</t>
  </si>
  <si>
    <t>Valle del Cauca_Cartago</t>
  </si>
  <si>
    <t>Valle del Cauca_Guadalajara de Buga</t>
  </si>
  <si>
    <t>Valle del Cauca_Yumbo</t>
  </si>
  <si>
    <t>Valle del Cauca_Jamundí</t>
  </si>
  <si>
    <t>Valle del Cauca_Pradera</t>
  </si>
  <si>
    <t>Valle del Cauca_Florida</t>
  </si>
  <si>
    <t>Valle del Cauca_El Cerrito</t>
  </si>
  <si>
    <t>Valle del Cauca_Sevilla</t>
  </si>
  <si>
    <t>Valle del Cauca_Zarzal</t>
  </si>
  <si>
    <t>Valle del Cauca_La Unión</t>
  </si>
  <si>
    <t>Valle del Cauca_Roldanillo</t>
  </si>
  <si>
    <t>Valle del Cauca_Caicedonia</t>
  </si>
  <si>
    <t>Valle del Cauca_Candelaria</t>
  </si>
  <si>
    <t>Valle del Cauca_Guacarí</t>
  </si>
  <si>
    <t>Valle del Cauca_Andalucía</t>
  </si>
  <si>
    <t>Valle del Cauca_Ansermanuevo</t>
  </si>
  <si>
    <t>Valle del Cauca_Bugalagrande</t>
  </si>
  <si>
    <t>Valle del Cauca_Obando</t>
  </si>
  <si>
    <t>Valle del Cauca_La Victoria</t>
  </si>
  <si>
    <t>Valle del Cauca_Toro</t>
  </si>
  <si>
    <t>Valle del Cauca_Alcalá</t>
  </si>
  <si>
    <t>Valle del Cauca_Calima</t>
  </si>
  <si>
    <t>Valle del Cauca_Restrepo</t>
  </si>
  <si>
    <t>Valle del Cauca_Dagua</t>
  </si>
  <si>
    <t>Valle del Cauca_Ginebra</t>
  </si>
  <si>
    <t>Valle del Cauca_Yotoco</t>
  </si>
  <si>
    <t>Valle del Cauca_Trujillo</t>
  </si>
  <si>
    <t>Valle del Cauca_San Pedro</t>
  </si>
  <si>
    <t>Valle del Cauca_Vijes</t>
  </si>
  <si>
    <t>Valle del Cauca_Riofrío</t>
  </si>
  <si>
    <t>Valle del Cauca_El Dovio</t>
  </si>
  <si>
    <t>Valle del Cauca_Versalles</t>
  </si>
  <si>
    <t>Valle del Cauca_Bolívar</t>
  </si>
  <si>
    <t>Valle del Cauca_Argelia</t>
  </si>
  <si>
    <t>Valle del Cauca_El Cairo</t>
  </si>
  <si>
    <t>Valle del Cauca_El Águila</t>
  </si>
  <si>
    <t>Valle del Cauca_La Cumbre</t>
  </si>
  <si>
    <t>Valle del Cauca_Ulloa</t>
  </si>
  <si>
    <t>Tipo I_II_Casa</t>
  </si>
  <si>
    <t>Tipo I_II_Apartamento</t>
  </si>
  <si>
    <t>Tipo I_II_Tipo cuarto</t>
  </si>
  <si>
    <t>Concreto vaciado</t>
  </si>
  <si>
    <t>Caña, esterilla, otros vegetales</t>
  </si>
  <si>
    <t xml:space="preserve"> Guadua</t>
  </si>
  <si>
    <t xml:space="preserve"> Tapia pisada, bahareque, adobe</t>
  </si>
  <si>
    <t>Materiales de deshecho (Zinc, tela, cartón, latas, plásticos, otros)</t>
  </si>
  <si>
    <t>No tiene paredes</t>
  </si>
  <si>
    <t>Baldosa, vinilo, tableta, ladrillo, laminado</t>
  </si>
  <si>
    <t>Alfombra</t>
  </si>
  <si>
    <t>Tierra, arena, barro</t>
  </si>
  <si>
    <t>70% W+WO/LN+DNO/H:1,2
30% MATO/LN</t>
  </si>
  <si>
    <t>70% W+WO/LN+DNO/H:1
30% MATO/LN</t>
  </si>
  <si>
    <t>detailed_1</t>
  </si>
  <si>
    <t>detailed_2</t>
  </si>
  <si>
    <t>Población URBANA</t>
  </si>
  <si>
    <r>
      <t xml:space="preserve">160k&lt;Pop&lt;700k
</t>
    </r>
    <r>
      <rPr>
        <b/>
        <sz val="11"/>
        <color rgb="FFFF0000"/>
        <rFont val="Calibri"/>
        <family val="2"/>
      </rPr>
      <t>&amp;
Pop&gt;40k &amp; razón&gt;=7.0</t>
    </r>
  </si>
  <si>
    <r>
      <rPr>
        <b/>
        <sz val="11"/>
        <color rgb="FFFF0000"/>
        <rFont val="Calibri"/>
        <family val="2"/>
      </rPr>
      <t>40k</t>
    </r>
    <r>
      <rPr>
        <sz val="11"/>
        <color theme="1"/>
        <rFont val="Calibri"/>
        <family val="2"/>
      </rPr>
      <t>&lt;Pop&lt;160k</t>
    </r>
  </si>
  <si>
    <r>
      <t>20k&lt;Pop&lt;</t>
    </r>
    <r>
      <rPr>
        <b/>
        <sz val="11"/>
        <color rgb="FFFF0000"/>
        <rFont val="Calibri"/>
        <family val="2"/>
      </rPr>
      <t>40k</t>
    </r>
    <r>
      <rPr>
        <sz val="11"/>
        <color theme="1"/>
        <rFont val="Calibri"/>
        <family val="2"/>
      </rPr>
      <t xml:space="preserve">
Pop&lt;20k</t>
    </r>
  </si>
  <si>
    <t>Población urbana</t>
  </si>
  <si>
    <t>Razón Pob/Edif</t>
  </si>
  <si>
    <t>Cod</t>
  </si>
  <si>
    <t>Edificaciones Rural</t>
  </si>
  <si>
    <t>Edificaciones Urbano</t>
  </si>
  <si>
    <t>Personas Rural</t>
  </si>
  <si>
    <t>Personas Urbano</t>
  </si>
  <si>
    <t>Total edificaciones</t>
  </si>
  <si>
    <t>Total personas</t>
  </si>
  <si>
    <t>Municipio</t>
  </si>
  <si>
    <t>Personas urbanas/edificaciones urbanas</t>
  </si>
  <si>
    <t>Tipología</t>
  </si>
  <si>
    <t>MUR/LWAL+DNO/H:2</t>
  </si>
  <si>
    <t>MUR/LWAL+DNO/H:3</t>
  </si>
  <si>
    <t>MCF/LWAL+DNO/H:2</t>
  </si>
  <si>
    <t>MCF/LWAL+DNO/H:3</t>
  </si>
  <si>
    <t>CR/LINF+DNO/H:3</t>
  </si>
  <si>
    <t>CR/LINF+DNO/H:4</t>
  </si>
  <si>
    <t>CR/LINF+DNO/H:5</t>
  </si>
  <si>
    <t>CR/LINF+DNO/H:6,10</t>
  </si>
  <si>
    <t>MCF/LWAL+DUL/H:1</t>
  </si>
  <si>
    <t>MCF/LWAL+DUL/H:2</t>
  </si>
  <si>
    <t>MCF/LWAL+DUL/H:3</t>
  </si>
  <si>
    <t>MR/LWAL+DUL/H:3</t>
  </si>
  <si>
    <t>MR/LWAL+DUL/H:4</t>
  </si>
  <si>
    <t>MR/LWAL+DUL/H:5</t>
  </si>
  <si>
    <t>MR/LWAL+DUL/H:6</t>
  </si>
  <si>
    <t>CR/LINF+DUL/H:3</t>
  </si>
  <si>
    <t>CR/LINF+DUL/H:4</t>
  </si>
  <si>
    <t>CR/LINF+DUL/H:5</t>
  </si>
  <si>
    <t>CR/LINF+DUL/H:6,10</t>
  </si>
  <si>
    <t>MCF/LWAL+DUH/H:1</t>
  </si>
  <si>
    <t>MCF/LWAL+DUH/H:2</t>
  </si>
  <si>
    <t>MCF/LWAL+DUH/H:3</t>
  </si>
  <si>
    <t>MR/LWAL+DUH/H:3</t>
  </si>
  <si>
    <t>MR/LWAL+DUH/H:4</t>
  </si>
  <si>
    <t>MR/LWAL+DUH/H:5</t>
  </si>
  <si>
    <t>MR/LWAL+DUH/H:6</t>
  </si>
  <si>
    <t>CR/LINF+DUH/H:3</t>
  </si>
  <si>
    <t>CR/LINF+DUH/H:4</t>
  </si>
  <si>
    <t>CR/LINF+DUH/H:5</t>
  </si>
  <si>
    <t>CR/LINF+DUH/H:6,10</t>
  </si>
  <si>
    <t>MCF/LWAL+DUM/H:2</t>
  </si>
  <si>
    <t>MCF/LWAL+DUM/H:3</t>
  </si>
  <si>
    <t>MR/LWAL+DUM/H:3</t>
  </si>
  <si>
    <t>MR/LWAL+DUM/H:4</t>
  </si>
  <si>
    <t>MR/LWAL+DUM/H:5</t>
  </si>
  <si>
    <t>MR/LWAL+DUM/H:6</t>
  </si>
  <si>
    <t>CR/LINF+DUM/H:3</t>
  </si>
  <si>
    <t>CR/LINF+DUM/H:4</t>
  </si>
  <si>
    <t>CR/LINF+DUM/H:5</t>
  </si>
  <si>
    <t>CR/LINF+DUM/H:6,10</t>
  </si>
  <si>
    <t>Estructuras dúctiles como DUL</t>
  </si>
  <si>
    <t>Estructuras dúctiles como DUH</t>
  </si>
  <si>
    <t>Estructuras dúctiles como DUM</t>
  </si>
  <si>
    <t>CR/LWAL+DUL/H:1</t>
  </si>
  <si>
    <t>CR/LWAL+DUL/H:2</t>
  </si>
  <si>
    <t>CR/LWAL+DUL/H:3</t>
  </si>
  <si>
    <t>CR/LWAL+DUL/H:4</t>
  </si>
  <si>
    <t>CR/LWAL+DUL/H:5</t>
  </si>
  <si>
    <t>CR/LWAL+DUL/H:6,10</t>
  </si>
  <si>
    <t>CR/LWAL+DUH/H:1</t>
  </si>
  <si>
    <t>CR/LWAL+DUH/H:2</t>
  </si>
  <si>
    <t>CR/LWAL+DUH/H:3</t>
  </si>
  <si>
    <t>CR/LWAL+DUH/H:4</t>
  </si>
  <si>
    <t>CR/LWAL+DUH/H:5</t>
  </si>
  <si>
    <t>CR/LWAL+DUH/H:6,10</t>
  </si>
  <si>
    <t>CR/LWAL+DUM/H:1</t>
  </si>
  <si>
    <t>CR/LWAL+DUM/H:2</t>
  </si>
  <si>
    <t>CR/LWAL+DUM/H:3</t>
  </si>
  <si>
    <t>CR/LWAL+DUM/H:4</t>
  </si>
  <si>
    <t>CR/LWAL+DUM/H:5</t>
  </si>
  <si>
    <t>CR/LWAL+DUM/H:6,10</t>
  </si>
  <si>
    <t>MUR+ST/LWAL+DNO/H:2</t>
  </si>
  <si>
    <t>UNK/H:1</t>
  </si>
  <si>
    <t>H:3</t>
  </si>
  <si>
    <t>H:4</t>
  </si>
  <si>
    <t>H:5</t>
  </si>
  <si>
    <t>H:6,10</t>
  </si>
  <si>
    <t>H:6</t>
  </si>
  <si>
    <t>Material paredes/piso</t>
  </si>
  <si>
    <t>Sin información</t>
  </si>
  <si>
    <t>Mármol, parqué, madera pulida y lacada</t>
  </si>
  <si>
    <t>mapping</t>
  </si>
  <si>
    <t>Cauca_Guachené</t>
  </si>
  <si>
    <t>Guachené</t>
  </si>
  <si>
    <t>Córdoba_Tuchín</t>
  </si>
  <si>
    <t>Tuchín</t>
  </si>
  <si>
    <t>Bolívar_Norosí</t>
  </si>
  <si>
    <t>Norosí</t>
  </si>
  <si>
    <t>Córdoba_San José de Uré</t>
  </si>
  <si>
    <t>San José de Uré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</si>
</sst>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"/>
    <numFmt numFmtId="166" formatCode="#,##0.0"/>
  </numFmts>
  <fonts count="20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666666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</font>
    <font>
      <sz val="8"/>
      <color theme="1"/>
      <name val="Arial"/>
      <family val="2"/>
    </font>
    <font>
      <sz val="8"/>
      <color rgb="FF666666"/>
      <name val="Arial"/>
      <family val="2"/>
    </font>
    <font>
      <b/>
      <sz val="11"/>
      <color theme="3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CB9CA"/>
        <bgColor indexed="64"/>
      </patternFill>
    </fill>
  </fills>
  <borders count="43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294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6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vertical="center"/>
    </xf>
    <xf numFmtId="3" fontId="8" fillId="3" borderId="2" xfId="1" applyNumberFormat="1" applyFont="1" applyFill="1" applyBorder="1" applyAlignment="1">
      <alignment vertical="center" wrapText="1"/>
    </xf>
    <xf numFmtId="3" fontId="8" fillId="4" borderId="2" xfId="1" applyNumberFormat="1" applyFont="1" applyFill="1" applyBorder="1" applyAlignment="1">
      <alignment vertical="center" wrapText="1"/>
    </xf>
    <xf numFmtId="3" fontId="8" fillId="5" borderId="2" xfId="1" applyNumberFormat="1" applyFont="1" applyFill="1" applyBorder="1" applyAlignment="1">
      <alignment vertical="center" wrapText="1"/>
    </xf>
    <xf numFmtId="3" fontId="8" fillId="7" borderId="2" xfId="1" applyNumberFormat="1" applyFont="1" applyFill="1" applyBorder="1" applyAlignment="1">
      <alignment vertical="center" wrapText="1"/>
    </xf>
    <xf numFmtId="3" fontId="8" fillId="8" borderId="2" xfId="1" applyNumberFormat="1" applyFont="1" applyFill="1" applyBorder="1" applyAlignment="1">
      <alignment vertical="center" wrapText="1"/>
    </xf>
    <xf numFmtId="0" fontId="9" fillId="0" borderId="0" xfId="1" applyFont="1" applyFill="1"/>
    <xf numFmtId="3" fontId="8" fillId="2" borderId="2" xfId="1" applyNumberFormat="1" applyFont="1" applyFill="1" applyBorder="1" applyAlignment="1">
      <alignment vertical="center" wrapText="1"/>
    </xf>
    <xf numFmtId="1" fontId="8" fillId="2" borderId="2" xfId="1" applyNumberFormat="1" applyFont="1" applyFill="1" applyBorder="1" applyAlignment="1">
      <alignment horizontal="center" vertical="center" wrapText="1"/>
    </xf>
    <xf numFmtId="0" fontId="8" fillId="9" borderId="2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164" fontId="8" fillId="0" borderId="4" xfId="1" applyNumberFormat="1" applyFont="1" applyFill="1" applyBorder="1" applyAlignment="1">
      <alignment horizontal="center" vertical="center" wrapText="1"/>
    </xf>
    <xf numFmtId="1" fontId="8" fillId="2" borderId="2" xfId="1" applyNumberFormat="1" applyFont="1" applyFill="1" applyBorder="1" applyAlignment="1">
      <alignment horizontal="left" vertical="center" wrapText="1"/>
    </xf>
    <xf numFmtId="3" fontId="8" fillId="0" borderId="2" xfId="1" applyNumberFormat="1" applyFont="1" applyFill="1" applyBorder="1" applyAlignment="1">
      <alignment horizontal="center" vertical="center" wrapText="1"/>
    </xf>
    <xf numFmtId="1" fontId="8" fillId="0" borderId="2" xfId="1" applyNumberFormat="1" applyFont="1" applyFill="1" applyBorder="1" applyAlignment="1">
      <alignment horizontal="center" vertical="center" wrapText="1"/>
    </xf>
    <xf numFmtId="3" fontId="8" fillId="0" borderId="2" xfId="1" applyNumberFormat="1" applyFont="1" applyFill="1" applyBorder="1" applyAlignment="1">
      <alignment vertical="center" wrapText="1"/>
    </xf>
    <xf numFmtId="0" fontId="11" fillId="0" borderId="0" xfId="0" applyFont="1" applyAlignment="1">
      <alignment vertical="center"/>
    </xf>
    <xf numFmtId="0" fontId="0" fillId="12" borderId="0" xfId="0" applyFill="1" applyBorder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0" borderId="0" xfId="0" applyFill="1"/>
    <xf numFmtId="0" fontId="0" fillId="10" borderId="8" xfId="0" applyFill="1" applyBorder="1"/>
    <xf numFmtId="0" fontId="0" fillId="11" borderId="0" xfId="0" applyFill="1"/>
    <xf numFmtId="0" fontId="5" fillId="0" borderId="0" xfId="0" applyFont="1" applyBorder="1" applyAlignment="1">
      <alignment horizontal="center" vertical="center"/>
    </xf>
    <xf numFmtId="0" fontId="6" fillId="2" borderId="0" xfId="0" applyFont="1" applyFill="1" applyBorder="1" applyAlignment="1">
      <alignment vertical="center" wrapText="1"/>
    </xf>
    <xf numFmtId="0" fontId="0" fillId="0" borderId="0" xfId="0" applyBorder="1"/>
    <xf numFmtId="3" fontId="8" fillId="3" borderId="0" xfId="1" applyNumberFormat="1" applyFont="1" applyFill="1" applyBorder="1" applyAlignment="1">
      <alignment vertical="center" wrapText="1"/>
    </xf>
    <xf numFmtId="3" fontId="8" fillId="4" borderId="0" xfId="1" applyNumberFormat="1" applyFont="1" applyFill="1" applyBorder="1" applyAlignment="1">
      <alignment vertical="center" wrapText="1"/>
    </xf>
    <xf numFmtId="3" fontId="8" fillId="5" borderId="0" xfId="1" applyNumberFormat="1" applyFont="1" applyFill="1" applyBorder="1" applyAlignment="1">
      <alignment vertical="center" wrapText="1"/>
    </xf>
    <xf numFmtId="3" fontId="8" fillId="7" borderId="0" xfId="1" applyNumberFormat="1" applyFont="1" applyFill="1" applyBorder="1" applyAlignment="1">
      <alignment vertical="center" wrapText="1"/>
    </xf>
    <xf numFmtId="3" fontId="8" fillId="8" borderId="0" xfId="1" applyNumberFormat="1" applyFont="1" applyFill="1" applyBorder="1" applyAlignment="1">
      <alignment vertical="center" wrapText="1"/>
    </xf>
    <xf numFmtId="0" fontId="12" fillId="0" borderId="0" xfId="0" applyFont="1"/>
    <xf numFmtId="0" fontId="13" fillId="0" borderId="0" xfId="0" applyFont="1"/>
    <xf numFmtId="1" fontId="14" fillId="16" borderId="2" xfId="1" applyNumberFormat="1" applyFont="1" applyFill="1" applyBorder="1" applyAlignment="1">
      <alignment horizontal="center" vertical="center" wrapText="1"/>
    </xf>
    <xf numFmtId="3" fontId="14" fillId="16" borderId="2" xfId="1" applyNumberFormat="1" applyFont="1" applyFill="1" applyBorder="1" applyAlignment="1">
      <alignment vertical="center" wrapText="1"/>
    </xf>
    <xf numFmtId="164" fontId="8" fillId="16" borderId="4" xfId="1" applyNumberFormat="1" applyFont="1" applyFill="1" applyBorder="1" applyAlignment="1">
      <alignment horizontal="center" vertical="center" wrapText="1"/>
    </xf>
    <xf numFmtId="0" fontId="8" fillId="16" borderId="2" xfId="1" applyFont="1" applyFill="1" applyBorder="1" applyAlignment="1">
      <alignment horizontal="center" vertical="center" wrapText="1"/>
    </xf>
    <xf numFmtId="0" fontId="8" fillId="13" borderId="2" xfId="1" applyFont="1" applyFill="1" applyBorder="1" applyAlignment="1">
      <alignment horizontal="center" vertical="center" wrapText="1"/>
    </xf>
    <xf numFmtId="0" fontId="8" fillId="17" borderId="2" xfId="1" applyFont="1" applyFill="1" applyBorder="1" applyAlignment="1">
      <alignment horizontal="center" vertical="center" wrapText="1"/>
    </xf>
    <xf numFmtId="0" fontId="8" fillId="16" borderId="2" xfId="1" applyFont="1" applyFill="1" applyBorder="1" applyAlignment="1">
      <alignment horizontal="left" vertical="top" wrapText="1"/>
    </xf>
    <xf numFmtId="3" fontId="10" fillId="8" borderId="2" xfId="1" applyNumberFormat="1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vertical="center" wrapText="1"/>
    </xf>
    <xf numFmtId="0" fontId="4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0" fillId="4" borderId="0" xfId="0" applyFill="1"/>
    <xf numFmtId="165" fontId="0" fillId="4" borderId="0" xfId="0" applyNumberFormat="1" applyFill="1"/>
    <xf numFmtId="0" fontId="0" fillId="18" borderId="0" xfId="0" applyFill="1"/>
    <xf numFmtId="0" fontId="0" fillId="6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0" borderId="0" xfId="0" applyFill="1"/>
    <xf numFmtId="165" fontId="0" fillId="0" borderId="0" xfId="0" applyNumberFormat="1" applyFill="1"/>
    <xf numFmtId="165" fontId="2" fillId="0" borderId="0" xfId="0" applyNumberFormat="1" applyFont="1"/>
    <xf numFmtId="3" fontId="10" fillId="8" borderId="2" xfId="1" applyNumberFormat="1" applyFont="1" applyFill="1" applyBorder="1" applyAlignment="1">
      <alignment horizontal="center" vertical="center" wrapText="1"/>
    </xf>
    <xf numFmtId="3" fontId="8" fillId="2" borderId="4" xfId="1" applyNumberFormat="1" applyFont="1" applyFill="1" applyBorder="1" applyAlignment="1">
      <alignment vertical="center" wrapText="1"/>
    </xf>
    <xf numFmtId="3" fontId="8" fillId="0" borderId="4" xfId="1" applyNumberFormat="1" applyFont="1" applyFill="1" applyBorder="1" applyAlignment="1">
      <alignment horizontal="center" vertical="center" wrapText="1"/>
    </xf>
    <xf numFmtId="1" fontId="8" fillId="0" borderId="4" xfId="1" applyNumberFormat="1" applyFont="1" applyFill="1" applyBorder="1" applyAlignment="1">
      <alignment horizontal="center" vertical="center" wrapText="1"/>
    </xf>
    <xf numFmtId="166" fontId="8" fillId="22" borderId="10" xfId="1" applyNumberFormat="1" applyFont="1" applyFill="1" applyBorder="1" applyAlignment="1">
      <alignment horizontal="center" vertical="center" wrapText="1"/>
    </xf>
    <xf numFmtId="165" fontId="8" fillId="22" borderId="10" xfId="1" applyNumberFormat="1" applyFont="1" applyFill="1" applyBorder="1" applyAlignment="1">
      <alignment horizontal="center" vertical="center" wrapText="1"/>
    </xf>
    <xf numFmtId="165" fontId="8" fillId="22" borderId="11" xfId="1" applyNumberFormat="1" applyFont="1" applyFill="1" applyBorder="1" applyAlignment="1">
      <alignment horizontal="center" vertical="center" wrapText="1"/>
    </xf>
    <xf numFmtId="166" fontId="8" fillId="22" borderId="2" xfId="1" applyNumberFormat="1" applyFont="1" applyFill="1" applyBorder="1" applyAlignment="1">
      <alignment horizontal="center" vertical="center" wrapText="1"/>
    </xf>
    <xf numFmtId="165" fontId="8" fillId="22" borderId="2" xfId="1" applyNumberFormat="1" applyFont="1" applyFill="1" applyBorder="1" applyAlignment="1">
      <alignment horizontal="center" vertical="center" wrapText="1"/>
    </xf>
    <xf numFmtId="165" fontId="8" fillId="22" borderId="13" xfId="1" applyNumberFormat="1" applyFont="1" applyFill="1" applyBorder="1" applyAlignment="1">
      <alignment horizontal="center" vertical="center" wrapText="1"/>
    </xf>
    <xf numFmtId="166" fontId="8" fillId="22" borderId="15" xfId="1" applyNumberFormat="1" applyFont="1" applyFill="1" applyBorder="1" applyAlignment="1">
      <alignment horizontal="center" vertical="center" wrapText="1"/>
    </xf>
    <xf numFmtId="166" fontId="8" fillId="22" borderId="4" xfId="1" applyNumberFormat="1" applyFont="1" applyFill="1" applyBorder="1" applyAlignment="1">
      <alignment horizontal="center" vertical="center" wrapText="1"/>
    </xf>
    <xf numFmtId="165" fontId="8" fillId="22" borderId="4" xfId="1" applyNumberFormat="1" applyFont="1" applyFill="1" applyBorder="1" applyAlignment="1">
      <alignment horizontal="center" vertical="center" wrapText="1"/>
    </xf>
    <xf numFmtId="3" fontId="8" fillId="23" borderId="2" xfId="1" applyNumberFormat="1" applyFont="1" applyFill="1" applyBorder="1" applyAlignment="1">
      <alignment vertical="center" wrapText="1"/>
    </xf>
    <xf numFmtId="166" fontId="8" fillId="23" borderId="4" xfId="1" applyNumberFormat="1" applyFont="1" applyFill="1" applyBorder="1" applyAlignment="1">
      <alignment horizontal="center" vertical="center" wrapText="1"/>
    </xf>
    <xf numFmtId="165" fontId="8" fillId="23" borderId="4" xfId="1" applyNumberFormat="1" applyFont="1" applyFill="1" applyBorder="1" applyAlignment="1">
      <alignment horizontal="center" vertical="center" wrapText="1"/>
    </xf>
    <xf numFmtId="165" fontId="8" fillId="22" borderId="19" xfId="1" applyNumberFormat="1" applyFont="1" applyFill="1" applyBorder="1" applyAlignment="1">
      <alignment horizontal="center" vertical="center" wrapText="1"/>
    </xf>
    <xf numFmtId="166" fontId="8" fillId="23" borderId="20" xfId="1" applyNumberFormat="1" applyFont="1" applyFill="1" applyBorder="1" applyAlignment="1">
      <alignment horizontal="center" vertical="center" wrapText="1"/>
    </xf>
    <xf numFmtId="165" fontId="8" fillId="23" borderId="20" xfId="1" applyNumberFormat="1" applyFont="1" applyFill="1" applyBorder="1" applyAlignment="1">
      <alignment horizontal="center" vertical="center" wrapText="1"/>
    </xf>
    <xf numFmtId="165" fontId="8" fillId="23" borderId="21" xfId="1" applyNumberFormat="1" applyFont="1" applyFill="1" applyBorder="1" applyAlignment="1">
      <alignment horizontal="center" vertical="center" wrapText="1"/>
    </xf>
    <xf numFmtId="165" fontId="8" fillId="23" borderId="19" xfId="1" applyNumberFormat="1" applyFont="1" applyFill="1" applyBorder="1" applyAlignment="1">
      <alignment horizontal="center" vertical="center" wrapText="1"/>
    </xf>
    <xf numFmtId="166" fontId="8" fillId="23" borderId="15" xfId="1" applyNumberFormat="1" applyFont="1" applyFill="1" applyBorder="1" applyAlignment="1">
      <alignment horizontal="center" vertical="center" wrapText="1"/>
    </xf>
    <xf numFmtId="165" fontId="8" fillId="23" borderId="15" xfId="1" applyNumberFormat="1" applyFont="1" applyFill="1" applyBorder="1" applyAlignment="1">
      <alignment horizontal="center" vertical="center" wrapText="1"/>
    </xf>
    <xf numFmtId="165" fontId="8" fillId="23" borderId="16" xfId="1" applyNumberFormat="1" applyFont="1" applyFill="1" applyBorder="1" applyAlignment="1">
      <alignment horizontal="center" vertical="center" wrapText="1"/>
    </xf>
    <xf numFmtId="0" fontId="0" fillId="22" borderId="25" xfId="0" applyFill="1" applyBorder="1"/>
    <xf numFmtId="0" fontId="0" fillId="22" borderId="26" xfId="0" applyFill="1" applyBorder="1"/>
    <xf numFmtId="0" fontId="0" fillId="22" borderId="27" xfId="0" applyFill="1" applyBorder="1"/>
    <xf numFmtId="166" fontId="8" fillId="23" borderId="2" xfId="1" applyNumberFormat="1" applyFont="1" applyFill="1" applyBorder="1" applyAlignment="1">
      <alignment horizontal="center" vertical="center" wrapText="1"/>
    </xf>
    <xf numFmtId="165" fontId="8" fillId="23" borderId="2" xfId="1" applyNumberFormat="1" applyFont="1" applyFill="1" applyBorder="1" applyAlignment="1">
      <alignment horizontal="center" vertical="center" wrapText="1"/>
    </xf>
    <xf numFmtId="166" fontId="8" fillId="23" borderId="10" xfId="1" applyNumberFormat="1" applyFont="1" applyFill="1" applyBorder="1" applyAlignment="1">
      <alignment horizontal="center" vertical="center" wrapText="1"/>
    </xf>
    <xf numFmtId="165" fontId="8" fillId="23" borderId="10" xfId="1" applyNumberFormat="1" applyFont="1" applyFill="1" applyBorder="1" applyAlignment="1">
      <alignment horizontal="center" vertical="center" wrapText="1"/>
    </xf>
    <xf numFmtId="165" fontId="8" fillId="23" borderId="11" xfId="1" applyNumberFormat="1" applyFont="1" applyFill="1" applyBorder="1" applyAlignment="1">
      <alignment horizontal="center" vertical="center" wrapText="1"/>
    </xf>
    <xf numFmtId="165" fontId="8" fillId="23" borderId="13" xfId="1" applyNumberFormat="1" applyFont="1" applyFill="1" applyBorder="1" applyAlignment="1">
      <alignment horizontal="center" vertical="center" wrapText="1"/>
    </xf>
    <xf numFmtId="166" fontId="8" fillId="24" borderId="2" xfId="1" applyNumberFormat="1" applyFont="1" applyFill="1" applyBorder="1" applyAlignment="1">
      <alignment horizontal="center" vertical="center" wrapText="1"/>
    </xf>
    <xf numFmtId="165" fontId="8" fillId="24" borderId="2" xfId="1" applyNumberFormat="1" applyFont="1" applyFill="1" applyBorder="1" applyAlignment="1">
      <alignment horizontal="center" vertical="center" wrapText="1"/>
    </xf>
    <xf numFmtId="166" fontId="8" fillId="24" borderId="10" xfId="1" applyNumberFormat="1" applyFont="1" applyFill="1" applyBorder="1" applyAlignment="1">
      <alignment horizontal="center" vertical="center" wrapText="1"/>
    </xf>
    <xf numFmtId="165" fontId="8" fillId="24" borderId="10" xfId="1" applyNumberFormat="1" applyFont="1" applyFill="1" applyBorder="1" applyAlignment="1">
      <alignment horizontal="center" vertical="center" wrapText="1"/>
    </xf>
    <xf numFmtId="165" fontId="8" fillId="24" borderId="11" xfId="1" applyNumberFormat="1" applyFont="1" applyFill="1" applyBorder="1" applyAlignment="1">
      <alignment horizontal="center" vertical="center" wrapText="1"/>
    </xf>
    <xf numFmtId="165" fontId="8" fillId="24" borderId="13" xfId="1" applyNumberFormat="1" applyFont="1" applyFill="1" applyBorder="1" applyAlignment="1">
      <alignment horizontal="center" vertical="center" wrapText="1"/>
    </xf>
    <xf numFmtId="166" fontId="8" fillId="24" borderId="15" xfId="1" applyNumberFormat="1" applyFont="1" applyFill="1" applyBorder="1" applyAlignment="1">
      <alignment horizontal="center" vertical="center" wrapText="1"/>
    </xf>
    <xf numFmtId="165" fontId="8" fillId="24" borderId="15" xfId="1" applyNumberFormat="1" applyFont="1" applyFill="1" applyBorder="1" applyAlignment="1">
      <alignment horizontal="center" vertical="center" wrapText="1"/>
    </xf>
    <xf numFmtId="165" fontId="8" fillId="24" borderId="16" xfId="1" applyNumberFormat="1" applyFont="1" applyFill="1" applyBorder="1" applyAlignment="1">
      <alignment horizontal="center" vertical="center" wrapText="1"/>
    </xf>
    <xf numFmtId="166" fontId="8" fillId="24" borderId="4" xfId="1" applyNumberFormat="1" applyFont="1" applyFill="1" applyBorder="1" applyAlignment="1">
      <alignment horizontal="center" vertical="center" wrapText="1"/>
    </xf>
    <xf numFmtId="165" fontId="8" fillId="24" borderId="4" xfId="1" applyNumberFormat="1" applyFont="1" applyFill="1" applyBorder="1" applyAlignment="1">
      <alignment horizontal="center" vertical="center" wrapText="1"/>
    </xf>
    <xf numFmtId="165" fontId="8" fillId="24" borderId="19" xfId="1" applyNumberFormat="1" applyFont="1" applyFill="1" applyBorder="1" applyAlignment="1">
      <alignment horizontal="center" vertical="center" wrapText="1"/>
    </xf>
    <xf numFmtId="0" fontId="0" fillId="24" borderId="25" xfId="0" applyFill="1" applyBorder="1"/>
    <xf numFmtId="0" fontId="0" fillId="24" borderId="26" xfId="0" applyFill="1" applyBorder="1"/>
    <xf numFmtId="0" fontId="0" fillId="24" borderId="27" xfId="0" applyFill="1" applyBorder="1"/>
    <xf numFmtId="0" fontId="0" fillId="24" borderId="31" xfId="0" applyFill="1" applyBorder="1"/>
    <xf numFmtId="0" fontId="0" fillId="23" borderId="25" xfId="0" applyFill="1" applyBorder="1"/>
    <xf numFmtId="0" fontId="0" fillId="23" borderId="26" xfId="0" applyFill="1" applyBorder="1"/>
    <xf numFmtId="0" fontId="0" fillId="23" borderId="31" xfId="0" applyFill="1" applyBorder="1"/>
    <xf numFmtId="166" fontId="1" fillId="24" borderId="4" xfId="1" applyNumberFormat="1" applyFont="1" applyFill="1" applyBorder="1" applyAlignment="1">
      <alignment horizontal="center" vertical="center" wrapText="1"/>
    </xf>
    <xf numFmtId="166" fontId="1" fillId="24" borderId="2" xfId="1" applyNumberFormat="1" applyFont="1" applyFill="1" applyBorder="1" applyAlignment="1">
      <alignment horizontal="center" vertical="center" wrapText="1"/>
    </xf>
    <xf numFmtId="166" fontId="1" fillId="24" borderId="10" xfId="1" applyNumberFormat="1" applyFont="1" applyFill="1" applyBorder="1" applyAlignment="1">
      <alignment horizontal="center" vertical="center" wrapText="1"/>
    </xf>
    <xf numFmtId="166" fontId="1" fillId="24" borderId="11" xfId="1" applyNumberFormat="1" applyFont="1" applyFill="1" applyBorder="1" applyAlignment="1">
      <alignment horizontal="center" vertical="center" wrapText="1"/>
    </xf>
    <xf numFmtId="166" fontId="1" fillId="24" borderId="13" xfId="1" applyNumberFormat="1" applyFont="1" applyFill="1" applyBorder="1" applyAlignment="1">
      <alignment horizontal="center" vertical="center" wrapText="1"/>
    </xf>
    <xf numFmtId="165" fontId="1" fillId="25" borderId="6" xfId="1" applyNumberFormat="1" applyFont="1" applyFill="1" applyBorder="1" applyAlignment="1">
      <alignment horizontal="center" vertical="center" wrapText="1"/>
    </xf>
    <xf numFmtId="166" fontId="1" fillId="24" borderId="19" xfId="1" applyNumberFormat="1" applyFont="1" applyFill="1" applyBorder="1" applyAlignment="1">
      <alignment horizontal="center" vertical="center" wrapText="1"/>
    </xf>
    <xf numFmtId="165" fontId="1" fillId="25" borderId="2" xfId="1" applyNumberFormat="1" applyFont="1" applyFill="1" applyBorder="1" applyAlignment="1">
      <alignment horizontal="center" vertical="center" wrapText="1"/>
    </xf>
    <xf numFmtId="165" fontId="1" fillId="25" borderId="10" xfId="1" applyNumberFormat="1" applyFont="1" applyFill="1" applyBorder="1" applyAlignment="1">
      <alignment horizontal="center" vertical="center" wrapText="1"/>
    </xf>
    <xf numFmtId="165" fontId="1" fillId="25" borderId="11" xfId="1" applyNumberFormat="1" applyFont="1" applyFill="1" applyBorder="1" applyAlignment="1">
      <alignment horizontal="center" vertical="center" wrapText="1"/>
    </xf>
    <xf numFmtId="165" fontId="1" fillId="25" borderId="13" xfId="1" applyNumberFormat="1" applyFont="1" applyFill="1" applyBorder="1" applyAlignment="1">
      <alignment horizontal="center" vertical="center" wrapText="1"/>
    </xf>
    <xf numFmtId="165" fontId="1" fillId="25" borderId="15" xfId="1" applyNumberFormat="1" applyFont="1" applyFill="1" applyBorder="1" applyAlignment="1">
      <alignment horizontal="center" vertical="center" wrapText="1"/>
    </xf>
    <xf numFmtId="165" fontId="1" fillId="25" borderId="16" xfId="1" applyNumberFormat="1" applyFont="1" applyFill="1" applyBorder="1" applyAlignment="1">
      <alignment horizontal="center" vertical="center" wrapText="1"/>
    </xf>
    <xf numFmtId="0" fontId="0" fillId="25" borderId="25" xfId="0" applyFill="1" applyBorder="1"/>
    <xf numFmtId="0" fontId="0" fillId="25" borderId="26" xfId="0" applyFill="1" applyBorder="1"/>
    <xf numFmtId="0" fontId="0" fillId="25" borderId="27" xfId="0" applyFill="1" applyBorder="1"/>
    <xf numFmtId="165" fontId="1" fillId="25" borderId="33" xfId="1" applyNumberFormat="1" applyFont="1" applyFill="1" applyBorder="1" applyAlignment="1">
      <alignment horizontal="center" vertical="center" wrapText="1"/>
    </xf>
    <xf numFmtId="165" fontId="1" fillId="25" borderId="34" xfId="1" applyNumberFormat="1" applyFont="1" applyFill="1" applyBorder="1" applyAlignment="1">
      <alignment horizontal="center" vertical="center" wrapText="1"/>
    </xf>
    <xf numFmtId="165" fontId="1" fillId="25" borderId="35" xfId="1" applyNumberFormat="1" applyFont="1" applyFill="1" applyBorder="1" applyAlignment="1">
      <alignment horizontal="center" vertical="center" wrapText="1"/>
    </xf>
    <xf numFmtId="0" fontId="0" fillId="25" borderId="31" xfId="0" applyFill="1" applyBorder="1"/>
    <xf numFmtId="165" fontId="1" fillId="25" borderId="4" xfId="1" applyNumberFormat="1" applyFont="1" applyFill="1" applyBorder="1" applyAlignment="1">
      <alignment horizontal="center" vertical="center" wrapText="1"/>
    </xf>
    <xf numFmtId="165" fontId="1" fillId="25" borderId="19" xfId="1" applyNumberFormat="1" applyFont="1" applyFill="1" applyBorder="1" applyAlignment="1">
      <alignment horizontal="center" vertical="center" wrapText="1"/>
    </xf>
    <xf numFmtId="165" fontId="1" fillId="5" borderId="2" xfId="1" applyNumberFormat="1" applyFont="1" applyFill="1" applyBorder="1" applyAlignment="1">
      <alignment horizontal="center" vertical="center" wrapText="1"/>
    </xf>
    <xf numFmtId="165" fontId="1" fillId="5" borderId="10" xfId="1" applyNumberFormat="1" applyFont="1" applyFill="1" applyBorder="1" applyAlignment="1">
      <alignment horizontal="center" vertical="center" wrapText="1"/>
    </xf>
    <xf numFmtId="165" fontId="1" fillId="5" borderId="11" xfId="1" applyNumberFormat="1" applyFont="1" applyFill="1" applyBorder="1" applyAlignment="1">
      <alignment horizontal="center" vertical="center" wrapText="1"/>
    </xf>
    <xf numFmtId="165" fontId="1" fillId="5" borderId="13" xfId="1" applyNumberFormat="1" applyFont="1" applyFill="1" applyBorder="1" applyAlignment="1">
      <alignment horizontal="center" vertical="center" wrapText="1"/>
    </xf>
    <xf numFmtId="165" fontId="1" fillId="5" borderId="15" xfId="1" applyNumberFormat="1" applyFont="1" applyFill="1" applyBorder="1" applyAlignment="1">
      <alignment horizontal="center" vertical="center" wrapText="1"/>
    </xf>
    <xf numFmtId="165" fontId="1" fillId="5" borderId="16" xfId="1" applyNumberFormat="1" applyFont="1" applyFill="1" applyBorder="1" applyAlignment="1">
      <alignment horizontal="center" vertical="center" wrapText="1"/>
    </xf>
    <xf numFmtId="0" fontId="0" fillId="5" borderId="25" xfId="0" applyFill="1" applyBorder="1"/>
    <xf numFmtId="0" fontId="0" fillId="5" borderId="26" xfId="0" applyFill="1" applyBorder="1"/>
    <xf numFmtId="0" fontId="0" fillId="5" borderId="27" xfId="0" applyFill="1" applyBorder="1"/>
    <xf numFmtId="0" fontId="0" fillId="5" borderId="31" xfId="0" applyFill="1" applyBorder="1"/>
    <xf numFmtId="165" fontId="1" fillId="5" borderId="4" xfId="1" applyNumberFormat="1" applyFont="1" applyFill="1" applyBorder="1" applyAlignment="1">
      <alignment horizontal="center" vertical="center" wrapText="1"/>
    </xf>
    <xf numFmtId="165" fontId="1" fillId="5" borderId="19" xfId="1" applyNumberFormat="1" applyFont="1" applyFill="1" applyBorder="1" applyAlignment="1">
      <alignment horizontal="center" vertical="center" wrapText="1"/>
    </xf>
    <xf numFmtId="3" fontId="8" fillId="26" borderId="2" xfId="1" applyNumberFormat="1" applyFont="1" applyFill="1" applyBorder="1" applyAlignment="1">
      <alignment vertical="center" wrapText="1"/>
    </xf>
    <xf numFmtId="165" fontId="1" fillId="26" borderId="6" xfId="1" applyNumberFormat="1" applyFont="1" applyFill="1" applyBorder="1" applyAlignment="1">
      <alignment horizontal="center" vertical="center" wrapText="1"/>
    </xf>
    <xf numFmtId="165" fontId="1" fillId="26" borderId="10" xfId="1" applyNumberFormat="1" applyFont="1" applyFill="1" applyBorder="1" applyAlignment="1">
      <alignment horizontal="center" vertical="center" wrapText="1"/>
    </xf>
    <xf numFmtId="165" fontId="1" fillId="26" borderId="11" xfId="1" applyNumberFormat="1" applyFont="1" applyFill="1" applyBorder="1" applyAlignment="1">
      <alignment horizontal="center" vertical="center" wrapText="1"/>
    </xf>
    <xf numFmtId="165" fontId="1" fillId="26" borderId="33" xfId="1" applyNumberFormat="1" applyFont="1" applyFill="1" applyBorder="1" applyAlignment="1">
      <alignment horizontal="center" vertical="center" wrapText="1"/>
    </xf>
    <xf numFmtId="165" fontId="1" fillId="26" borderId="34" xfId="1" applyNumberFormat="1" applyFont="1" applyFill="1" applyBorder="1" applyAlignment="1">
      <alignment horizontal="center" vertical="center" wrapText="1"/>
    </xf>
    <xf numFmtId="165" fontId="1" fillId="26" borderId="35" xfId="1" applyNumberFormat="1" applyFont="1" applyFill="1" applyBorder="1" applyAlignment="1">
      <alignment horizontal="center" vertical="center" wrapText="1"/>
    </xf>
    <xf numFmtId="0" fontId="0" fillId="26" borderId="25" xfId="0" applyFill="1" applyBorder="1"/>
    <xf numFmtId="0" fontId="0" fillId="26" borderId="26" xfId="0" applyFill="1" applyBorder="1"/>
    <xf numFmtId="0" fontId="0" fillId="26" borderId="27" xfId="0" applyFill="1" applyBorder="1"/>
    <xf numFmtId="0" fontId="0" fillId="26" borderId="31" xfId="0" applyFill="1" applyBorder="1"/>
    <xf numFmtId="165" fontId="1" fillId="26" borderId="5" xfId="1" applyNumberFormat="1" applyFont="1" applyFill="1" applyBorder="1" applyAlignment="1">
      <alignment horizontal="center" vertical="center" wrapText="1"/>
    </xf>
    <xf numFmtId="165" fontId="1" fillId="26" borderId="36" xfId="1" applyNumberFormat="1" applyFont="1" applyFill="1" applyBorder="1" applyAlignment="1">
      <alignment horizontal="center" vertical="center" wrapText="1"/>
    </xf>
    <xf numFmtId="165" fontId="1" fillId="27" borderId="6" xfId="1" applyNumberFormat="1" applyFont="1" applyFill="1" applyBorder="1" applyAlignment="1">
      <alignment horizontal="center" vertical="center" wrapText="1"/>
    </xf>
    <xf numFmtId="165" fontId="1" fillId="27" borderId="10" xfId="1" applyNumberFormat="1" applyFont="1" applyFill="1" applyBorder="1" applyAlignment="1">
      <alignment horizontal="center" vertical="center" wrapText="1"/>
    </xf>
    <xf numFmtId="165" fontId="1" fillId="27" borderId="11" xfId="1" applyNumberFormat="1" applyFont="1" applyFill="1" applyBorder="1" applyAlignment="1">
      <alignment horizontal="center" vertical="center" wrapText="1"/>
    </xf>
    <xf numFmtId="165" fontId="1" fillId="27" borderId="33" xfId="1" applyNumberFormat="1" applyFont="1" applyFill="1" applyBorder="1" applyAlignment="1">
      <alignment horizontal="center" vertical="center" wrapText="1"/>
    </xf>
    <xf numFmtId="165" fontId="1" fillId="27" borderId="34" xfId="1" applyNumberFormat="1" applyFont="1" applyFill="1" applyBorder="1" applyAlignment="1">
      <alignment horizontal="center" vertical="center" wrapText="1"/>
    </xf>
    <xf numFmtId="165" fontId="1" fillId="27" borderId="35" xfId="1" applyNumberFormat="1" applyFont="1" applyFill="1" applyBorder="1" applyAlignment="1">
      <alignment horizontal="center" vertical="center" wrapText="1"/>
    </xf>
    <xf numFmtId="0" fontId="0" fillId="27" borderId="25" xfId="0" applyFill="1" applyBorder="1"/>
    <xf numFmtId="0" fontId="0" fillId="27" borderId="26" xfId="0" applyFill="1" applyBorder="1"/>
    <xf numFmtId="0" fontId="0" fillId="27" borderId="27" xfId="0" applyFill="1" applyBorder="1"/>
    <xf numFmtId="0" fontId="0" fillId="27" borderId="31" xfId="0" applyFill="1" applyBorder="1"/>
    <xf numFmtId="165" fontId="1" fillId="27" borderId="5" xfId="1" applyNumberFormat="1" applyFont="1" applyFill="1" applyBorder="1" applyAlignment="1">
      <alignment horizontal="center" vertical="center" wrapText="1"/>
    </xf>
    <xf numFmtId="165" fontId="1" fillId="27" borderId="36" xfId="1" applyNumberFormat="1" applyFont="1" applyFill="1" applyBorder="1" applyAlignment="1">
      <alignment horizontal="center" vertical="center" wrapText="1"/>
    </xf>
    <xf numFmtId="166" fontId="8" fillId="22" borderId="11" xfId="1" applyNumberFormat="1" applyFont="1" applyFill="1" applyBorder="1" applyAlignment="1">
      <alignment horizontal="center" vertical="center" wrapText="1"/>
    </xf>
    <xf numFmtId="166" fontId="8" fillId="22" borderId="13" xfId="1" applyNumberFormat="1" applyFont="1" applyFill="1" applyBorder="1" applyAlignment="1">
      <alignment horizontal="center" vertical="center" wrapText="1"/>
    </xf>
    <xf numFmtId="166" fontId="8" fillId="22" borderId="16" xfId="1" applyNumberFormat="1" applyFont="1" applyFill="1" applyBorder="1" applyAlignment="1">
      <alignment horizontal="center" vertical="center" wrapText="1"/>
    </xf>
    <xf numFmtId="0" fontId="0" fillId="22" borderId="31" xfId="0" applyFill="1" applyBorder="1"/>
    <xf numFmtId="0" fontId="0" fillId="23" borderId="37" xfId="0" applyFill="1" applyBorder="1"/>
    <xf numFmtId="166" fontId="8" fillId="23" borderId="6" xfId="1" applyNumberFormat="1" applyFont="1" applyFill="1" applyBorder="1" applyAlignment="1">
      <alignment horizontal="center" vertical="center" wrapText="1"/>
    </xf>
    <xf numFmtId="165" fontId="8" fillId="23" borderId="6" xfId="1" applyNumberFormat="1" applyFont="1" applyFill="1" applyBorder="1" applyAlignment="1">
      <alignment horizontal="center" vertical="center" wrapText="1"/>
    </xf>
    <xf numFmtId="165" fontId="8" fillId="23" borderId="33" xfId="1" applyNumberFormat="1" applyFont="1" applyFill="1" applyBorder="1" applyAlignment="1">
      <alignment horizontal="center" vertical="center" wrapText="1"/>
    </xf>
    <xf numFmtId="0" fontId="0" fillId="23" borderId="9" xfId="0" applyFill="1" applyBorder="1"/>
    <xf numFmtId="0" fontId="0" fillId="23" borderId="12" xfId="0" applyFill="1" applyBorder="1"/>
    <xf numFmtId="0" fontId="0" fillId="23" borderId="14" xfId="0" applyFill="1" applyBorder="1"/>
    <xf numFmtId="166" fontId="8" fillId="22" borderId="19" xfId="1" applyNumberFormat="1" applyFont="1" applyFill="1" applyBorder="1" applyAlignment="1">
      <alignment horizontal="center" vertical="center" wrapText="1"/>
    </xf>
    <xf numFmtId="0" fontId="0" fillId="23" borderId="27" xfId="0" applyFill="1" applyBorder="1"/>
    <xf numFmtId="0" fontId="0" fillId="25" borderId="37" xfId="0" applyFill="1" applyBorder="1"/>
    <xf numFmtId="0" fontId="0" fillId="25" borderId="9" xfId="0" applyFill="1" applyBorder="1"/>
    <xf numFmtId="0" fontId="0" fillId="25" borderId="12" xfId="0" applyFill="1" applyBorder="1"/>
    <xf numFmtId="0" fontId="0" fillId="25" borderId="14" xfId="0" applyFill="1" applyBorder="1"/>
    <xf numFmtId="3" fontId="8" fillId="0" borderId="6" xfId="1" applyNumberFormat="1" applyFont="1" applyFill="1" applyBorder="1" applyAlignment="1">
      <alignment vertical="center" wrapText="1"/>
    </xf>
    <xf numFmtId="3" fontId="8" fillId="23" borderId="0" xfId="1" applyNumberFormat="1" applyFont="1" applyFill="1" applyBorder="1" applyAlignment="1">
      <alignment vertical="center" wrapText="1"/>
    </xf>
    <xf numFmtId="3" fontId="8" fillId="26" borderId="0" xfId="1" applyNumberFormat="1" applyFont="1" applyFill="1" applyBorder="1" applyAlignment="1">
      <alignment vertical="center" wrapText="1"/>
    </xf>
    <xf numFmtId="0" fontId="0" fillId="12" borderId="41" xfId="0" applyFill="1" applyBorder="1"/>
    <xf numFmtId="0" fontId="0" fillId="12" borderId="7" xfId="0" applyFill="1" applyBorder="1"/>
    <xf numFmtId="0" fontId="0" fillId="13" borderId="0" xfId="0" applyFill="1" applyBorder="1"/>
    <xf numFmtId="0" fontId="0" fillId="13" borderId="7" xfId="0" applyFill="1" applyBorder="1"/>
    <xf numFmtId="0" fontId="0" fillId="0" borderId="42" xfId="0" applyBorder="1"/>
    <xf numFmtId="0" fontId="0" fillId="14" borderId="7" xfId="0" applyFill="1" applyBorder="1"/>
    <xf numFmtId="0" fontId="0" fillId="15" borderId="7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38" xfId="0" applyFont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0" fillId="0" borderId="4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3" fontId="8" fillId="22" borderId="28" xfId="1" applyNumberFormat="1" applyFont="1" applyFill="1" applyBorder="1" applyAlignment="1">
      <alignment horizontal="center" vertical="center" wrapText="1"/>
    </xf>
    <xf numFmtId="3" fontId="8" fillId="22" borderId="29" xfId="1" applyNumberFormat="1" applyFont="1" applyFill="1" applyBorder="1" applyAlignment="1">
      <alignment horizontal="center" vertical="center" wrapText="1"/>
    </xf>
    <xf numFmtId="3" fontId="8" fillId="22" borderId="30" xfId="1" applyNumberFormat="1" applyFont="1" applyFill="1" applyBorder="1" applyAlignment="1">
      <alignment horizontal="center" vertical="center" wrapText="1"/>
    </xf>
    <xf numFmtId="3" fontId="8" fillId="22" borderId="22" xfId="1" applyNumberFormat="1" applyFont="1" applyFill="1" applyBorder="1" applyAlignment="1">
      <alignment horizontal="center" vertical="center" wrapText="1"/>
    </xf>
    <xf numFmtId="3" fontId="8" fillId="22" borderId="23" xfId="1" applyNumberFormat="1" applyFont="1" applyFill="1" applyBorder="1" applyAlignment="1">
      <alignment horizontal="center" vertical="center" wrapText="1"/>
    </xf>
    <xf numFmtId="3" fontId="8" fillId="22" borderId="24" xfId="1" applyNumberFormat="1" applyFont="1" applyFill="1" applyBorder="1" applyAlignment="1">
      <alignment horizontal="center" vertical="center" wrapText="1"/>
    </xf>
    <xf numFmtId="3" fontId="8" fillId="24" borderId="28" xfId="1" applyNumberFormat="1" applyFont="1" applyFill="1" applyBorder="1" applyAlignment="1">
      <alignment horizontal="center" vertical="center" wrapText="1"/>
    </xf>
    <xf numFmtId="3" fontId="8" fillId="24" borderId="29" xfId="1" applyNumberFormat="1" applyFont="1" applyFill="1" applyBorder="1" applyAlignment="1">
      <alignment horizontal="center" vertical="center" wrapText="1"/>
    </xf>
    <xf numFmtId="3" fontId="8" fillId="24" borderId="32" xfId="1" applyNumberFormat="1" applyFont="1" applyFill="1" applyBorder="1" applyAlignment="1">
      <alignment horizontal="center" vertical="center" wrapText="1"/>
    </xf>
    <xf numFmtId="3" fontId="8" fillId="25" borderId="28" xfId="1" applyNumberFormat="1" applyFont="1" applyFill="1" applyBorder="1" applyAlignment="1">
      <alignment horizontal="center" vertical="center" wrapText="1"/>
    </xf>
    <xf numFmtId="3" fontId="8" fillId="25" borderId="29" xfId="1" applyNumberFormat="1" applyFont="1" applyFill="1" applyBorder="1" applyAlignment="1">
      <alignment horizontal="center" vertical="center" wrapText="1"/>
    </xf>
    <xf numFmtId="3" fontId="8" fillId="25" borderId="30" xfId="1" applyNumberFormat="1" applyFont="1" applyFill="1" applyBorder="1" applyAlignment="1">
      <alignment horizontal="center" vertical="center" wrapText="1"/>
    </xf>
    <xf numFmtId="3" fontId="8" fillId="3" borderId="22" xfId="1" applyNumberFormat="1" applyFont="1" applyFill="1" applyBorder="1" applyAlignment="1">
      <alignment horizontal="center" vertical="center" wrapText="1"/>
    </xf>
    <xf numFmtId="3" fontId="8" fillId="3" borderId="23" xfId="1" applyNumberFormat="1" applyFont="1" applyFill="1" applyBorder="1" applyAlignment="1">
      <alignment horizontal="center" vertical="center" wrapText="1"/>
    </xf>
    <xf numFmtId="3" fontId="8" fillId="3" borderId="24" xfId="1" applyNumberFormat="1" applyFont="1" applyFill="1" applyBorder="1" applyAlignment="1">
      <alignment horizontal="center" vertical="center" wrapText="1"/>
    </xf>
    <xf numFmtId="3" fontId="8" fillId="23" borderId="17" xfId="1" applyNumberFormat="1" applyFont="1" applyFill="1" applyBorder="1" applyAlignment="1">
      <alignment horizontal="center" vertical="center" wrapText="1"/>
    </xf>
    <xf numFmtId="3" fontId="8" fillId="23" borderId="18" xfId="1" applyNumberFormat="1" applyFont="1" applyFill="1" applyBorder="1" applyAlignment="1">
      <alignment horizontal="center" vertical="center" wrapText="1"/>
    </xf>
    <xf numFmtId="3" fontId="8" fillId="4" borderId="28" xfId="1" applyNumberFormat="1" applyFont="1" applyFill="1" applyBorder="1" applyAlignment="1">
      <alignment horizontal="center" vertical="center" wrapText="1"/>
    </xf>
    <xf numFmtId="3" fontId="8" fillId="4" borderId="29" xfId="1" applyNumberFormat="1" applyFont="1" applyFill="1" applyBorder="1" applyAlignment="1">
      <alignment horizontal="center" vertical="center" wrapText="1"/>
    </xf>
    <xf numFmtId="3" fontId="8" fillId="4" borderId="30" xfId="1" applyNumberFormat="1" applyFont="1" applyFill="1" applyBorder="1" applyAlignment="1">
      <alignment horizontal="center" vertical="center" wrapText="1"/>
    </xf>
    <xf numFmtId="3" fontId="8" fillId="5" borderId="28" xfId="1" applyNumberFormat="1" applyFont="1" applyFill="1" applyBorder="1" applyAlignment="1">
      <alignment horizontal="center" vertical="center" wrapText="1"/>
    </xf>
    <xf numFmtId="3" fontId="8" fillId="5" borderId="29" xfId="1" applyNumberFormat="1" applyFont="1" applyFill="1" applyBorder="1" applyAlignment="1">
      <alignment horizontal="center" vertical="center" wrapText="1"/>
    </xf>
    <xf numFmtId="3" fontId="8" fillId="5" borderId="30" xfId="1" applyNumberFormat="1" applyFont="1" applyFill="1" applyBorder="1" applyAlignment="1">
      <alignment horizontal="center" vertical="center" wrapText="1"/>
    </xf>
    <xf numFmtId="3" fontId="8" fillId="6" borderId="17" xfId="1" applyNumberFormat="1" applyFont="1" applyFill="1" applyBorder="1" applyAlignment="1">
      <alignment horizontal="center" vertical="center" wrapText="1"/>
    </xf>
    <xf numFmtId="3" fontId="8" fillId="6" borderId="18" xfId="1" applyNumberFormat="1" applyFont="1" applyFill="1" applyBorder="1" applyAlignment="1">
      <alignment horizontal="center" vertical="center" wrapText="1"/>
    </xf>
    <xf numFmtId="3" fontId="8" fillId="25" borderId="32" xfId="1" applyNumberFormat="1" applyFont="1" applyFill="1" applyBorder="1" applyAlignment="1">
      <alignment horizontal="center" vertical="center" wrapText="1"/>
    </xf>
    <xf numFmtId="3" fontId="8" fillId="5" borderId="32" xfId="1" applyNumberFormat="1" applyFont="1" applyFill="1" applyBorder="1" applyAlignment="1">
      <alignment horizontal="center" vertical="center" wrapText="1"/>
    </xf>
    <xf numFmtId="3" fontId="8" fillId="8" borderId="22" xfId="1" applyNumberFormat="1" applyFont="1" applyFill="1" applyBorder="1" applyAlignment="1">
      <alignment horizontal="center" vertical="center" wrapText="1"/>
    </xf>
    <xf numFmtId="3" fontId="8" fillId="8" borderId="23" xfId="1" applyNumberFormat="1" applyFont="1" applyFill="1" applyBorder="1" applyAlignment="1">
      <alignment horizontal="center" vertical="center" wrapText="1"/>
    </xf>
    <xf numFmtId="3" fontId="8" fillId="8" borderId="24" xfId="1" applyNumberFormat="1" applyFont="1" applyFill="1" applyBorder="1" applyAlignment="1">
      <alignment horizontal="center" vertical="center" wrapText="1"/>
    </xf>
    <xf numFmtId="3" fontId="8" fillId="26" borderId="22" xfId="1" applyNumberFormat="1" applyFont="1" applyFill="1" applyBorder="1" applyAlignment="1">
      <alignment horizontal="center" vertical="center" wrapText="1"/>
    </xf>
    <xf numFmtId="3" fontId="8" fillId="26" borderId="23" xfId="1" applyNumberFormat="1" applyFont="1" applyFill="1" applyBorder="1" applyAlignment="1">
      <alignment horizontal="center" vertical="center" wrapText="1"/>
    </xf>
    <xf numFmtId="3" fontId="8" fillId="7" borderId="22" xfId="1" applyNumberFormat="1" applyFont="1" applyFill="1" applyBorder="1" applyAlignment="1">
      <alignment horizontal="center" vertical="center" wrapText="1"/>
    </xf>
    <xf numFmtId="3" fontId="8" fillId="7" borderId="23" xfId="1" applyNumberFormat="1" applyFont="1" applyFill="1" applyBorder="1" applyAlignment="1">
      <alignment horizontal="center" vertical="center" wrapText="1"/>
    </xf>
    <xf numFmtId="3" fontId="8" fillId="27" borderId="22" xfId="1" applyNumberFormat="1" applyFont="1" applyFill="1" applyBorder="1" applyAlignment="1">
      <alignment horizontal="center" vertical="center" wrapText="1"/>
    </xf>
    <xf numFmtId="3" fontId="8" fillId="27" borderId="23" xfId="1" applyNumberFormat="1" applyFont="1" applyFill="1" applyBorder="1" applyAlignment="1">
      <alignment horizontal="center" vertical="center" wrapText="1"/>
    </xf>
    <xf numFmtId="3" fontId="8" fillId="27" borderId="24" xfId="1" applyNumberFormat="1" applyFont="1" applyFill="1" applyBorder="1" applyAlignment="1">
      <alignment horizontal="center" vertical="center" wrapText="1"/>
    </xf>
    <xf numFmtId="3" fontId="8" fillId="4" borderId="22" xfId="1" applyNumberFormat="1" applyFont="1" applyFill="1" applyBorder="1" applyAlignment="1">
      <alignment horizontal="center" vertical="center" wrapText="1"/>
    </xf>
    <xf numFmtId="3" fontId="8" fillId="4" borderId="23" xfId="1" applyNumberFormat="1" applyFont="1" applyFill="1" applyBorder="1" applyAlignment="1">
      <alignment horizontal="center" vertical="center" wrapText="1"/>
    </xf>
    <xf numFmtId="3" fontId="8" fillId="4" borderId="24" xfId="1" applyNumberFormat="1" applyFont="1" applyFill="1" applyBorder="1" applyAlignment="1">
      <alignment horizontal="center" vertical="center" wrapText="1"/>
    </xf>
    <xf numFmtId="3" fontId="8" fillId="5" borderId="22" xfId="1" applyNumberFormat="1" applyFont="1" applyFill="1" applyBorder="1" applyAlignment="1">
      <alignment horizontal="center" vertical="center" wrapText="1"/>
    </xf>
    <xf numFmtId="3" fontId="8" fillId="5" borderId="23" xfId="1" applyNumberFormat="1" applyFont="1" applyFill="1" applyBorder="1" applyAlignment="1">
      <alignment horizontal="center" vertical="center" wrapText="1"/>
    </xf>
    <xf numFmtId="3" fontId="8" fillId="5" borderId="24" xfId="1" applyNumberFormat="1" applyFont="1" applyFill="1" applyBorder="1" applyAlignment="1">
      <alignment horizontal="center" vertical="center" wrapText="1"/>
    </xf>
    <xf numFmtId="3" fontId="8" fillId="24" borderId="22" xfId="1" applyNumberFormat="1" applyFont="1" applyFill="1" applyBorder="1" applyAlignment="1">
      <alignment horizontal="center" vertical="center" wrapText="1"/>
    </xf>
    <xf numFmtId="3" fontId="8" fillId="24" borderId="23" xfId="1" applyNumberFormat="1" applyFont="1" applyFill="1" applyBorder="1" applyAlignment="1">
      <alignment horizontal="center" vertical="center" wrapText="1"/>
    </xf>
    <xf numFmtId="3" fontId="8" fillId="24" borderId="24" xfId="1" applyNumberFormat="1" applyFont="1" applyFill="1" applyBorder="1" applyAlignment="1">
      <alignment horizontal="center" vertical="center" wrapText="1"/>
    </xf>
    <xf numFmtId="3" fontId="8" fillId="23" borderId="22" xfId="1" applyNumberFormat="1" applyFont="1" applyFill="1" applyBorder="1" applyAlignment="1">
      <alignment horizontal="center" vertical="center" wrapText="1"/>
    </xf>
    <xf numFmtId="3" fontId="8" fillId="23" borderId="23" xfId="1" applyNumberFormat="1" applyFont="1" applyFill="1" applyBorder="1" applyAlignment="1">
      <alignment horizontal="center" vertical="center" wrapText="1"/>
    </xf>
    <xf numFmtId="3" fontId="8" fillId="23" borderId="24" xfId="1" applyNumberFormat="1" applyFont="1" applyFill="1" applyBorder="1" applyAlignment="1">
      <alignment horizontal="center" vertical="center" wrapText="1"/>
    </xf>
    <xf numFmtId="9" fontId="8" fillId="4" borderId="22" xfId="3" applyFont="1" applyFill="1" applyBorder="1" applyAlignment="1">
      <alignment horizontal="center" vertical="center" wrapText="1"/>
    </xf>
    <xf numFmtId="9" fontId="8" fillId="4" borderId="23" xfId="3" applyFont="1" applyFill="1" applyBorder="1" applyAlignment="1">
      <alignment horizontal="center" vertical="center" wrapText="1"/>
    </xf>
    <xf numFmtId="9" fontId="8" fillId="4" borderId="24" xfId="3" applyFont="1" applyFill="1" applyBorder="1" applyAlignment="1">
      <alignment horizontal="center" vertical="center" wrapText="1"/>
    </xf>
    <xf numFmtId="3" fontId="8" fillId="25" borderId="22" xfId="1" applyNumberFormat="1" applyFont="1" applyFill="1" applyBorder="1" applyAlignment="1">
      <alignment horizontal="center" vertical="center" wrapText="1"/>
    </xf>
    <xf numFmtId="3" fontId="8" fillId="25" borderId="23" xfId="1" applyNumberFormat="1" applyFont="1" applyFill="1" applyBorder="1" applyAlignment="1">
      <alignment horizontal="center" vertical="center" wrapText="1"/>
    </xf>
    <xf numFmtId="3" fontId="8" fillId="25" borderId="24" xfId="1" applyNumberFormat="1" applyFont="1" applyFill="1" applyBorder="1" applyAlignment="1">
      <alignment horizontal="center" vertical="center" wrapText="1"/>
    </xf>
    <xf numFmtId="3" fontId="8" fillId="6" borderId="22" xfId="1" applyNumberFormat="1" applyFont="1" applyFill="1" applyBorder="1" applyAlignment="1">
      <alignment horizontal="center" vertical="center" wrapText="1"/>
    </xf>
    <xf numFmtId="3" fontId="8" fillId="6" borderId="23" xfId="1" applyNumberFormat="1" applyFont="1" applyFill="1" applyBorder="1" applyAlignment="1">
      <alignment horizontal="center" vertical="center" wrapText="1"/>
    </xf>
    <xf numFmtId="3" fontId="8" fillId="6" borderId="24" xfId="1" applyNumberFormat="1" applyFont="1" applyFill="1" applyBorder="1" applyAlignment="1">
      <alignment horizontal="center" vertical="center" wrapText="1"/>
    </xf>
    <xf numFmtId="3" fontId="8" fillId="26" borderId="24" xfId="1" applyNumberFormat="1" applyFont="1" applyFill="1" applyBorder="1" applyAlignment="1">
      <alignment horizontal="center" vertical="center" wrapText="1"/>
    </xf>
    <xf numFmtId="3" fontId="8" fillId="7" borderId="24" xfId="1" applyNumberFormat="1" applyFont="1" applyFill="1" applyBorder="1" applyAlignment="1">
      <alignment horizontal="center" vertical="center" wrapText="1"/>
    </xf>
    <xf numFmtId="43" fontId="8" fillId="7" borderId="22" xfId="2" applyFont="1" applyFill="1" applyBorder="1" applyAlignment="1">
      <alignment horizontal="center" vertical="center" wrapText="1"/>
    </xf>
    <xf numFmtId="43" fontId="8" fillId="7" borderId="23" xfId="2" applyFont="1" applyFill="1" applyBorder="1" applyAlignment="1">
      <alignment horizontal="center" vertical="center" wrapText="1"/>
    </xf>
    <xf numFmtId="43" fontId="8" fillId="7" borderId="24" xfId="2" applyFont="1" applyFill="1" applyBorder="1" applyAlignment="1">
      <alignment horizontal="center" vertical="center" wrapText="1"/>
    </xf>
    <xf numFmtId="0" fontId="0" fillId="3" borderId="0" xfId="0" applyFill="1" applyProtection="1">
      <protection locked="0"/>
    </xf>
    <xf numFmtId="0" fontId="3" fillId="3" borderId="0" xfId="0" applyFont="1" applyFill="1"/>
  </cellXfs>
  <cellStyles count="4">
    <cellStyle name="Millares" xfId="2" builtinId="3"/>
    <cellStyle name="Normal" xfId="0" builtinId="0"/>
    <cellStyle name="Normal 2" xfId="1"/>
    <cellStyle name="Porcentaje" xfId="3" builtinId="5"/>
  </cellStyles>
  <dxfs count="0"/>
  <tableStyles count="0" defaultTableStyle="TableStyleMedium2" defaultPivotStyle="PivotStyleLight16"/>
  <colors>
    <mruColors>
      <color rgb="FFA6A6A6"/>
      <color rgb="FFFFE699"/>
      <color rgb="FFACB9CA"/>
      <color rgb="FFA9D08E"/>
      <color rgb="FF8EA9DB"/>
      <color rgb="FFFFFFCC"/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5</xdr:row>
      <xdr:rowOff>152400</xdr:rowOff>
    </xdr:from>
    <xdr:to>
      <xdr:col>9</xdr:col>
      <xdr:colOff>428625</xdr:colOff>
      <xdr:row>9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5F906848-F31E-4268-A1BF-C1C90E66ED69}"/>
            </a:ext>
          </a:extLst>
        </xdr:cNvPr>
        <xdr:cNvSpPr txBox="1"/>
      </xdr:nvSpPr>
      <xdr:spPr>
        <a:xfrm>
          <a:off x="6105525" y="1323975"/>
          <a:ext cx="272415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/>
            <a:t>No</a:t>
          </a:r>
          <a:r>
            <a:rPr lang="es-CO" sz="1800" baseline="0"/>
            <a:t> incluye las tipologías de Medellín, Bogotá y Cali.</a:t>
          </a:r>
          <a:endParaRPr lang="es-CO" sz="18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a\Da&#241;o%20computador%20EAFIT\Censo\Modelo%20de%20exposici&#243;n%202021_JCV_SS_ABA\conteo_municipios_an&#225;lisis_definici&#243;n%20de%20tipos%20de%20municipio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o_municipios_análisis_defi"/>
      <sheetName val="Hoja1"/>
    </sheetNames>
    <sheetDataSet>
      <sheetData sheetId="0" refreshError="1"/>
      <sheetData sheetId="1" refreshError="1">
        <row r="2">
          <cell r="A2">
            <v>5001</v>
          </cell>
          <cell r="B2" t="str">
            <v>MEDELLÍN</v>
          </cell>
          <cell r="C2" t="str">
            <v>ANTIOQUIA</v>
          </cell>
          <cell r="D2">
            <v>1965</v>
          </cell>
        </row>
        <row r="3">
          <cell r="A3">
            <v>5002</v>
          </cell>
          <cell r="B3" t="str">
            <v>ABEJORRAL</v>
          </cell>
          <cell r="C3" t="str">
            <v>ANTIOQUIA</v>
          </cell>
          <cell r="D3">
            <v>1814</v>
          </cell>
        </row>
        <row r="4">
          <cell r="A4">
            <v>5004</v>
          </cell>
          <cell r="B4" t="str">
            <v>ABRIAQUÍ</v>
          </cell>
          <cell r="C4" t="str">
            <v>ANTIOQUIA</v>
          </cell>
          <cell r="D4">
            <v>1912</v>
          </cell>
        </row>
        <row r="5">
          <cell r="A5">
            <v>5021</v>
          </cell>
          <cell r="B5" t="str">
            <v>ALEJANDRÍA</v>
          </cell>
          <cell r="C5" t="str">
            <v>ANTIOQUIA</v>
          </cell>
          <cell r="D5" t="str">
            <v>Decreto departamental 304 de 1907</v>
          </cell>
        </row>
        <row r="6">
          <cell r="A6">
            <v>5030</v>
          </cell>
          <cell r="B6" t="str">
            <v>AMAGÁ</v>
          </cell>
          <cell r="C6" t="str">
            <v>ANTIOQUIA</v>
          </cell>
          <cell r="D6">
            <v>1912</v>
          </cell>
        </row>
        <row r="7">
          <cell r="A7">
            <v>5031</v>
          </cell>
          <cell r="B7" t="str">
            <v>AMALFI</v>
          </cell>
          <cell r="C7" t="str">
            <v>ANTIOQUIA</v>
          </cell>
          <cell r="D7">
            <v>1843</v>
          </cell>
        </row>
        <row r="8">
          <cell r="A8">
            <v>5034</v>
          </cell>
          <cell r="B8" t="str">
            <v>ANDES</v>
          </cell>
          <cell r="C8" t="str">
            <v>ANTIOQUIA</v>
          </cell>
          <cell r="D8">
            <v>1853</v>
          </cell>
        </row>
        <row r="9">
          <cell r="A9">
            <v>5036</v>
          </cell>
          <cell r="B9" t="str">
            <v>ANGELÓPOLIS</v>
          </cell>
          <cell r="C9" t="str">
            <v>ANTIOQUIA</v>
          </cell>
          <cell r="D9" t="str">
            <v>Ordenanza 16 del 12 de julio de 1896</v>
          </cell>
        </row>
        <row r="10">
          <cell r="A10">
            <v>5038</v>
          </cell>
          <cell r="B10" t="str">
            <v>ANGOSTURA</v>
          </cell>
          <cell r="C10" t="str">
            <v>ANTIOQUIA</v>
          </cell>
          <cell r="D10">
            <v>1821</v>
          </cell>
        </row>
        <row r="11">
          <cell r="A11">
            <v>5040</v>
          </cell>
          <cell r="B11" t="str">
            <v>ANORÍ</v>
          </cell>
          <cell r="C11" t="str">
            <v>ANTIOQUIA</v>
          </cell>
          <cell r="D11">
            <v>1821</v>
          </cell>
        </row>
        <row r="12">
          <cell r="A12">
            <v>5042</v>
          </cell>
          <cell r="B12" t="str">
            <v>SANTA FÉ DE ANTIOQUIA</v>
          </cell>
          <cell r="C12" t="str">
            <v>ANTIOQUIA</v>
          </cell>
          <cell r="D12">
            <v>1541</v>
          </cell>
        </row>
        <row r="13">
          <cell r="A13">
            <v>5044</v>
          </cell>
          <cell r="B13" t="str">
            <v>ANZÁ</v>
          </cell>
          <cell r="C13" t="str">
            <v>ANTIOQUIA</v>
          </cell>
          <cell r="D13">
            <v>1813</v>
          </cell>
        </row>
        <row r="14">
          <cell r="A14">
            <v>5045</v>
          </cell>
          <cell r="B14" t="str">
            <v>APARTADÓ</v>
          </cell>
          <cell r="C14" t="str">
            <v>ANTIOQUIA</v>
          </cell>
          <cell r="D14" t="str">
            <v>Ordenanza 7 de Noviembre 30 de 1967</v>
          </cell>
        </row>
        <row r="15">
          <cell r="A15">
            <v>5051</v>
          </cell>
          <cell r="B15" t="str">
            <v>ARBOLETES</v>
          </cell>
          <cell r="C15" t="str">
            <v>ANTIOQUIA</v>
          </cell>
          <cell r="D15" t="str">
            <v>Decreto departamental 340 del 30 de Agosto  de 1958</v>
          </cell>
        </row>
        <row r="16">
          <cell r="A16">
            <v>5055</v>
          </cell>
          <cell r="B16" t="str">
            <v>ARGELIA</v>
          </cell>
          <cell r="C16" t="str">
            <v>ANTIOQUIA</v>
          </cell>
          <cell r="D16" t="str">
            <v>Ordenanza 19 de Diciembre 5 de 1960</v>
          </cell>
        </row>
        <row r="17">
          <cell r="A17">
            <v>5059</v>
          </cell>
          <cell r="B17" t="str">
            <v>ARMENIA</v>
          </cell>
          <cell r="C17" t="str">
            <v>ANTIOQUIA</v>
          </cell>
          <cell r="D17" t="str">
            <v>Ordenanza 20 del 25 de Junio de 1894</v>
          </cell>
        </row>
        <row r="18">
          <cell r="A18">
            <v>5079</v>
          </cell>
          <cell r="B18" t="str">
            <v>BARBOSA</v>
          </cell>
          <cell r="C18" t="str">
            <v>ANTIOQUIA</v>
          </cell>
          <cell r="D18">
            <v>1812</v>
          </cell>
        </row>
        <row r="19">
          <cell r="A19">
            <v>5086</v>
          </cell>
          <cell r="B19" t="str">
            <v>BELMIRA</v>
          </cell>
          <cell r="C19" t="str">
            <v>ANTIOQUIA</v>
          </cell>
          <cell r="D19">
            <v>1814</v>
          </cell>
        </row>
        <row r="20">
          <cell r="A20">
            <v>5088</v>
          </cell>
          <cell r="B20" t="str">
            <v>BELLO</v>
          </cell>
          <cell r="C20" t="str">
            <v>ANTIOQUIA</v>
          </cell>
          <cell r="D20" t="str">
            <v>Ordenanza 48 del 29 deAbril de 1913</v>
          </cell>
        </row>
        <row r="21">
          <cell r="A21">
            <v>5091</v>
          </cell>
          <cell r="B21" t="str">
            <v>BETANIA</v>
          </cell>
          <cell r="C21" t="str">
            <v>ANTIOQUIA</v>
          </cell>
          <cell r="D21" t="str">
            <v>Ordenanza 42 del 24 de Abril de 1920</v>
          </cell>
        </row>
        <row r="22">
          <cell r="A22">
            <v>5093</v>
          </cell>
          <cell r="B22" t="str">
            <v>BETULIA</v>
          </cell>
          <cell r="C22" t="str">
            <v>ANTIOQUIA</v>
          </cell>
          <cell r="D22" t="str">
            <v>Decreto departamental 629 del 28 de Enero de 1884</v>
          </cell>
        </row>
        <row r="23">
          <cell r="A23">
            <v>5101</v>
          </cell>
          <cell r="B23" t="str">
            <v>CIUDAD BOLÍVAR</v>
          </cell>
          <cell r="C23" t="str">
            <v>ANTIOQUIA</v>
          </cell>
          <cell r="D23">
            <v>1869</v>
          </cell>
        </row>
        <row r="24">
          <cell r="A24">
            <v>5107</v>
          </cell>
          <cell r="B24" t="str">
            <v>BRICEÑO</v>
          </cell>
          <cell r="C24" t="str">
            <v>ANTIOQUIA</v>
          </cell>
          <cell r="D24" t="str">
            <v>Ordenanza 27 de Noviembre 26 de 1980</v>
          </cell>
        </row>
        <row r="25">
          <cell r="A25">
            <v>5113</v>
          </cell>
          <cell r="B25" t="str">
            <v>BURITICÁ</v>
          </cell>
          <cell r="C25" t="str">
            <v>ANTIOQUIA</v>
          </cell>
          <cell r="D25">
            <v>1812</v>
          </cell>
        </row>
        <row r="26">
          <cell r="A26">
            <v>5120</v>
          </cell>
          <cell r="B26" t="str">
            <v>CÁCERES</v>
          </cell>
          <cell r="C26" t="str">
            <v>ANTIOQUIA</v>
          </cell>
          <cell r="D26" t="str">
            <v>Decreto departamental 160 del 16 de Marzo de 1903</v>
          </cell>
        </row>
        <row r="27">
          <cell r="A27">
            <v>5125</v>
          </cell>
          <cell r="B27" t="str">
            <v>CAICEDO</v>
          </cell>
          <cell r="C27" t="str">
            <v>ANTIOQUIA</v>
          </cell>
          <cell r="D27" t="str">
            <v>Decreto 1303 de Noviembre 27 de 1908</v>
          </cell>
        </row>
        <row r="28">
          <cell r="A28">
            <v>5129</v>
          </cell>
          <cell r="B28" t="str">
            <v>CALDAS</v>
          </cell>
          <cell r="C28" t="str">
            <v>ANTIOQUIA</v>
          </cell>
          <cell r="D28" t="str">
            <v>Ordenanza 01 del 20 de Noviembre de 1848</v>
          </cell>
        </row>
        <row r="29">
          <cell r="A29">
            <v>5134</v>
          </cell>
          <cell r="B29" t="str">
            <v>CAMPAMENTO</v>
          </cell>
          <cell r="C29" t="str">
            <v>ANTIOQUIA</v>
          </cell>
          <cell r="D29">
            <v>1835</v>
          </cell>
        </row>
        <row r="30">
          <cell r="A30">
            <v>5138</v>
          </cell>
          <cell r="B30" t="str">
            <v>CAÑASGORDAS</v>
          </cell>
          <cell r="C30" t="str">
            <v>ANTIOQUIA</v>
          </cell>
          <cell r="D30">
            <v>1855</v>
          </cell>
        </row>
        <row r="31">
          <cell r="A31">
            <v>5142</v>
          </cell>
          <cell r="B31" t="str">
            <v>CARACOLÍ</v>
          </cell>
          <cell r="C31" t="str">
            <v>ANTIOQUIA</v>
          </cell>
          <cell r="D31" t="str">
            <v>Ordenanza 19 de Noviembre 30 de 1963</v>
          </cell>
        </row>
        <row r="32">
          <cell r="A32">
            <v>5145</v>
          </cell>
          <cell r="B32" t="str">
            <v>CARAMANTA</v>
          </cell>
          <cell r="C32" t="str">
            <v>ANTIOQUIA</v>
          </cell>
          <cell r="D32">
            <v>1842</v>
          </cell>
        </row>
        <row r="33">
          <cell r="A33">
            <v>5147</v>
          </cell>
          <cell r="B33" t="str">
            <v>CAREPA</v>
          </cell>
          <cell r="C33" t="str">
            <v>ANTIOQUIA</v>
          </cell>
          <cell r="D33" t="str">
            <v>Ordenanza 7 de Diciembre 15 de 1983</v>
          </cell>
        </row>
        <row r="34">
          <cell r="A34">
            <v>5148</v>
          </cell>
          <cell r="B34" t="str">
            <v>EL CARMEN DE VIBORAL</v>
          </cell>
          <cell r="C34" t="str">
            <v>ANTIOQUIA</v>
          </cell>
          <cell r="D34">
            <v>1814</v>
          </cell>
        </row>
        <row r="35">
          <cell r="A35">
            <v>5150</v>
          </cell>
          <cell r="B35" t="str">
            <v>CAROLINA</v>
          </cell>
          <cell r="C35" t="str">
            <v>ANTIOQUIA</v>
          </cell>
          <cell r="D35">
            <v>1814</v>
          </cell>
        </row>
        <row r="36">
          <cell r="A36">
            <v>5154</v>
          </cell>
          <cell r="B36" t="str">
            <v>CAUCASIA</v>
          </cell>
          <cell r="C36" t="str">
            <v>ANTIOQUIA</v>
          </cell>
          <cell r="D36">
            <v>1942</v>
          </cell>
        </row>
        <row r="37">
          <cell r="A37">
            <v>5172</v>
          </cell>
          <cell r="B37" t="str">
            <v>CHIGORODÓ</v>
          </cell>
          <cell r="C37" t="str">
            <v>ANTIOQUIA</v>
          </cell>
          <cell r="D37" t="str">
            <v>Ordenanza 52 del 27 de Abril de 1915</v>
          </cell>
        </row>
        <row r="38">
          <cell r="A38">
            <v>5190</v>
          </cell>
          <cell r="B38" t="str">
            <v>CISNEROS</v>
          </cell>
          <cell r="C38" t="str">
            <v>ANTIOQUIA</v>
          </cell>
          <cell r="D38" t="str">
            <v>Ordenanza 11 del 13 de Abril de 1923</v>
          </cell>
        </row>
        <row r="39">
          <cell r="A39">
            <v>5197</v>
          </cell>
          <cell r="B39" t="str">
            <v>COCORNÁ</v>
          </cell>
          <cell r="C39" t="str">
            <v>ANTIOQUIA</v>
          </cell>
          <cell r="D39">
            <v>1864</v>
          </cell>
        </row>
        <row r="40">
          <cell r="A40">
            <v>5206</v>
          </cell>
          <cell r="B40" t="str">
            <v>CONCEPCIÓN</v>
          </cell>
          <cell r="C40" t="str">
            <v>ANTIOQUIA</v>
          </cell>
          <cell r="D40">
            <v>1773</v>
          </cell>
        </row>
        <row r="41">
          <cell r="A41">
            <v>5209</v>
          </cell>
          <cell r="B41" t="str">
            <v>CONCORDIA</v>
          </cell>
          <cell r="C41" t="str">
            <v>ANTIOQUIA</v>
          </cell>
          <cell r="D41">
            <v>1848</v>
          </cell>
        </row>
        <row r="42">
          <cell r="A42">
            <v>5212</v>
          </cell>
          <cell r="B42" t="str">
            <v>COPACABANA</v>
          </cell>
          <cell r="C42" t="str">
            <v>ANTIOQUIA</v>
          </cell>
          <cell r="D42">
            <v>1812</v>
          </cell>
        </row>
        <row r="43">
          <cell r="A43">
            <v>5234</v>
          </cell>
          <cell r="B43" t="str">
            <v>DABEIBA</v>
          </cell>
          <cell r="C43" t="str">
            <v>ANTIOQUIA</v>
          </cell>
          <cell r="D43">
            <v>1887</v>
          </cell>
        </row>
        <row r="44">
          <cell r="A44">
            <v>5237</v>
          </cell>
          <cell r="B44" t="str">
            <v>DONMATÍAS</v>
          </cell>
          <cell r="C44" t="str">
            <v>ANTIOQUIA</v>
          </cell>
          <cell r="D44">
            <v>1814</v>
          </cell>
        </row>
        <row r="45">
          <cell r="A45">
            <v>5240</v>
          </cell>
          <cell r="B45" t="str">
            <v>EBÉJICO</v>
          </cell>
          <cell r="C45" t="str">
            <v>ANTIOQUIA</v>
          </cell>
          <cell r="D45">
            <v>1833</v>
          </cell>
        </row>
        <row r="46">
          <cell r="A46">
            <v>5250</v>
          </cell>
          <cell r="B46" t="str">
            <v>EL BAGRE</v>
          </cell>
          <cell r="C46" t="str">
            <v>ANTIOQUIA</v>
          </cell>
          <cell r="D46" t="str">
            <v>Ordenanza 22 de Octubre 30 de 1979</v>
          </cell>
        </row>
        <row r="47">
          <cell r="A47">
            <v>5264</v>
          </cell>
          <cell r="B47" t="str">
            <v>ENTRERRÍOS</v>
          </cell>
          <cell r="C47" t="str">
            <v>ANTIOQUIA</v>
          </cell>
          <cell r="D47" t="str">
            <v>Decreto departamental del 25 de Mayo de 1835</v>
          </cell>
        </row>
        <row r="48">
          <cell r="A48">
            <v>5266</v>
          </cell>
          <cell r="B48" t="str">
            <v>ENVIGADO</v>
          </cell>
          <cell r="C48" t="str">
            <v>ANTIOQUIA</v>
          </cell>
          <cell r="D48">
            <v>1814</v>
          </cell>
        </row>
        <row r="49">
          <cell r="A49">
            <v>5282</v>
          </cell>
          <cell r="B49" t="str">
            <v>FREDONIA</v>
          </cell>
          <cell r="C49" t="str">
            <v>ANTIOQUIA</v>
          </cell>
          <cell r="D49" t="str">
            <v>Decreto departamental del 2 de Octubre de 1830</v>
          </cell>
        </row>
        <row r="50">
          <cell r="A50">
            <v>5284</v>
          </cell>
          <cell r="B50" t="str">
            <v>FRONTINO</v>
          </cell>
          <cell r="C50" t="str">
            <v>ANTIOQUIA</v>
          </cell>
          <cell r="D50">
            <v>1859</v>
          </cell>
        </row>
        <row r="51">
          <cell r="A51">
            <v>5306</v>
          </cell>
          <cell r="B51" t="str">
            <v>GIRALDO</v>
          </cell>
          <cell r="C51" t="str">
            <v>ANTIOQUIA</v>
          </cell>
          <cell r="D51" t="str">
            <v>Ley 2 de 1865</v>
          </cell>
        </row>
        <row r="52">
          <cell r="A52">
            <v>5308</v>
          </cell>
          <cell r="B52" t="str">
            <v>GIRARDOTA</v>
          </cell>
          <cell r="C52" t="str">
            <v>ANTIOQUIA</v>
          </cell>
          <cell r="D52">
            <v>1833</v>
          </cell>
        </row>
        <row r="53">
          <cell r="A53">
            <v>5310</v>
          </cell>
          <cell r="B53" t="str">
            <v>GÓMEZ PLATA</v>
          </cell>
          <cell r="C53" t="str">
            <v>ANTIOQUIA</v>
          </cell>
          <cell r="D53" t="str">
            <v>Ordenanza 26 del 20 de Mayo de 1903</v>
          </cell>
        </row>
        <row r="54">
          <cell r="A54">
            <v>5313</v>
          </cell>
          <cell r="B54" t="str">
            <v>GRANADA</v>
          </cell>
          <cell r="C54" t="str">
            <v>ANTIOQUIA</v>
          </cell>
          <cell r="D54">
            <v>1817</v>
          </cell>
        </row>
        <row r="55">
          <cell r="A55">
            <v>5315</v>
          </cell>
          <cell r="B55" t="str">
            <v>GUADALUPE</v>
          </cell>
          <cell r="C55" t="str">
            <v>ANTIOQUIA</v>
          </cell>
          <cell r="D55" t="str">
            <v>Ordenanza 2 de Octubre 30 de 1964</v>
          </cell>
        </row>
        <row r="56">
          <cell r="A56">
            <v>5318</v>
          </cell>
          <cell r="B56" t="str">
            <v>GUARNE</v>
          </cell>
          <cell r="C56" t="str">
            <v>ANTIOQUIA</v>
          </cell>
          <cell r="D56">
            <v>1817</v>
          </cell>
        </row>
        <row r="57">
          <cell r="A57">
            <v>5321</v>
          </cell>
          <cell r="B57" t="str">
            <v>GUATAPÉ</v>
          </cell>
          <cell r="C57" t="str">
            <v>ANTIOQUIA</v>
          </cell>
          <cell r="D57">
            <v>1818</v>
          </cell>
        </row>
        <row r="58">
          <cell r="A58">
            <v>5347</v>
          </cell>
          <cell r="B58" t="str">
            <v>HELICONIA</v>
          </cell>
          <cell r="C58" t="str">
            <v>ANTIOQUIA</v>
          </cell>
          <cell r="D58">
            <v>1831</v>
          </cell>
        </row>
        <row r="59">
          <cell r="A59">
            <v>5353</v>
          </cell>
          <cell r="B59" t="str">
            <v>HISPANIA</v>
          </cell>
          <cell r="C59" t="str">
            <v>ANTIOQUIA</v>
          </cell>
          <cell r="D59" t="str">
            <v>Ordenanza 8 de Diciembre 15 de 1983</v>
          </cell>
        </row>
        <row r="60">
          <cell r="A60">
            <v>5360</v>
          </cell>
          <cell r="B60" t="str">
            <v>ITAGÜÍ</v>
          </cell>
          <cell r="C60" t="str">
            <v>ANTIOQUIA</v>
          </cell>
          <cell r="D60">
            <v>1832</v>
          </cell>
        </row>
        <row r="61">
          <cell r="A61">
            <v>5361</v>
          </cell>
          <cell r="B61" t="str">
            <v>ITUANGO</v>
          </cell>
          <cell r="C61" t="str">
            <v>ANTIOQUIA</v>
          </cell>
          <cell r="D61">
            <v>1857</v>
          </cell>
        </row>
        <row r="62">
          <cell r="A62">
            <v>5364</v>
          </cell>
          <cell r="B62" t="str">
            <v>JARDÍN</v>
          </cell>
          <cell r="C62" t="str">
            <v>ANTIOQUIA</v>
          </cell>
          <cell r="D62" t="str">
            <v>Decreto departamental 118 de 1882</v>
          </cell>
        </row>
        <row r="63">
          <cell r="A63">
            <v>5368</v>
          </cell>
          <cell r="B63" t="str">
            <v>JERICÓ</v>
          </cell>
          <cell r="C63" t="str">
            <v>ANTIOQUIA</v>
          </cell>
          <cell r="D63">
            <v>1852</v>
          </cell>
        </row>
        <row r="64">
          <cell r="A64">
            <v>5376</v>
          </cell>
          <cell r="B64" t="str">
            <v>LA CEJA</v>
          </cell>
          <cell r="C64" t="str">
            <v>ANTIOQUIA</v>
          </cell>
          <cell r="D64">
            <v>1914</v>
          </cell>
        </row>
        <row r="65">
          <cell r="A65">
            <v>5380</v>
          </cell>
          <cell r="B65" t="str">
            <v>LA ESTRELLA</v>
          </cell>
          <cell r="C65" t="str">
            <v>ANTIOQUIA</v>
          </cell>
          <cell r="D65">
            <v>1833</v>
          </cell>
        </row>
        <row r="66">
          <cell r="A66">
            <v>5390</v>
          </cell>
          <cell r="B66" t="str">
            <v>LA PINTADA</v>
          </cell>
          <cell r="C66" t="str">
            <v>ANTIOQUIA</v>
          </cell>
          <cell r="D66" t="str">
            <v>ORD 42E DE DICIEMBRE 18 DE 1996</v>
          </cell>
        </row>
        <row r="67">
          <cell r="A67">
            <v>5400</v>
          </cell>
          <cell r="B67" t="str">
            <v>LA UNIÓN</v>
          </cell>
          <cell r="C67" t="str">
            <v>ANTIOQUIA</v>
          </cell>
          <cell r="D67" t="str">
            <v>Ordenanza 18 de Abril de 1911</v>
          </cell>
        </row>
        <row r="68">
          <cell r="A68">
            <v>5411</v>
          </cell>
          <cell r="B68" t="str">
            <v>LIBORINA</v>
          </cell>
          <cell r="C68" t="str">
            <v>ANTIOQUIA</v>
          </cell>
          <cell r="D68">
            <v>1833</v>
          </cell>
        </row>
        <row r="69">
          <cell r="A69">
            <v>5425</v>
          </cell>
          <cell r="B69" t="str">
            <v>MACEO</v>
          </cell>
          <cell r="C69" t="str">
            <v>ANTIOQUIA</v>
          </cell>
          <cell r="D69">
            <v>1958</v>
          </cell>
        </row>
        <row r="70">
          <cell r="A70">
            <v>5440</v>
          </cell>
          <cell r="B70" t="str">
            <v>MARINILLA</v>
          </cell>
          <cell r="C70" t="str">
            <v>ANTIOQUIA</v>
          </cell>
          <cell r="D70">
            <v>1787</v>
          </cell>
        </row>
        <row r="71">
          <cell r="A71">
            <v>5467</v>
          </cell>
          <cell r="B71" t="str">
            <v>MONTEBELLO</v>
          </cell>
          <cell r="C71" t="str">
            <v>ANTIOQUIA</v>
          </cell>
          <cell r="D71" t="str">
            <v>Ordenanza 44 de Abril 28 de 1913</v>
          </cell>
        </row>
        <row r="72">
          <cell r="A72">
            <v>5475</v>
          </cell>
          <cell r="B72" t="str">
            <v>MURINDÓ</v>
          </cell>
          <cell r="C72" t="str">
            <v>ANTIOQUIA</v>
          </cell>
          <cell r="D72">
            <v>1849</v>
          </cell>
        </row>
        <row r="73">
          <cell r="A73">
            <v>5480</v>
          </cell>
          <cell r="B73" t="str">
            <v>MUTATÁ</v>
          </cell>
          <cell r="C73" t="str">
            <v>ANTIOQUIA</v>
          </cell>
          <cell r="D73">
            <v>1951</v>
          </cell>
        </row>
        <row r="74">
          <cell r="A74">
            <v>5483</v>
          </cell>
          <cell r="B74" t="str">
            <v>NARIÑO</v>
          </cell>
          <cell r="C74" t="str">
            <v>ANTIOQUIA</v>
          </cell>
          <cell r="D74">
            <v>1913</v>
          </cell>
        </row>
        <row r="75">
          <cell r="A75">
            <v>5490</v>
          </cell>
          <cell r="B75" t="str">
            <v>NECOCLÍ</v>
          </cell>
          <cell r="C75" t="str">
            <v>ANTIOQUIA</v>
          </cell>
          <cell r="D75" t="str">
            <v>Ordenanza 23 de Noviembre 28 de 1977</v>
          </cell>
        </row>
        <row r="76">
          <cell r="A76">
            <v>5495</v>
          </cell>
          <cell r="B76" t="str">
            <v>NECHÍ</v>
          </cell>
          <cell r="C76" t="str">
            <v>ANTIOQUIA</v>
          </cell>
          <cell r="D76" t="str">
            <v>Ordenanza 001 de 1981</v>
          </cell>
        </row>
        <row r="77">
          <cell r="A77">
            <v>5501</v>
          </cell>
          <cell r="B77" t="str">
            <v>OLAYA</v>
          </cell>
          <cell r="C77" t="str">
            <v>ANTIOQUIA</v>
          </cell>
          <cell r="D77">
            <v>1859</v>
          </cell>
        </row>
        <row r="78">
          <cell r="A78">
            <v>5541</v>
          </cell>
          <cell r="B78" t="str">
            <v>PEÑOL</v>
          </cell>
          <cell r="C78" t="str">
            <v>ANTIOQUIA</v>
          </cell>
          <cell r="D78">
            <v>1774</v>
          </cell>
        </row>
        <row r="79">
          <cell r="A79">
            <v>5543</v>
          </cell>
          <cell r="B79" t="str">
            <v>PEQUE</v>
          </cell>
          <cell r="C79" t="str">
            <v>ANTIOQUIA</v>
          </cell>
          <cell r="D79" t="str">
            <v>Ordenanza 13 del 19 de Marzo de 1915</v>
          </cell>
        </row>
        <row r="80">
          <cell r="A80">
            <v>5576</v>
          </cell>
          <cell r="B80" t="str">
            <v>PUEBLORRICO</v>
          </cell>
          <cell r="C80" t="str">
            <v>ANTIOQUIA</v>
          </cell>
          <cell r="D80" t="str">
            <v>Ordenanza 7 del 16 de Marzo de 1911</v>
          </cell>
        </row>
        <row r="81">
          <cell r="A81">
            <v>5579</v>
          </cell>
          <cell r="B81" t="str">
            <v>PUERTO BERRÍO</v>
          </cell>
          <cell r="C81" t="str">
            <v>ANTIOQUIA</v>
          </cell>
          <cell r="D81" t="str">
            <v>Ley 104 del 16 de Enero de 1881</v>
          </cell>
        </row>
        <row r="82">
          <cell r="A82">
            <v>5585</v>
          </cell>
          <cell r="B82" t="str">
            <v>PUERTO NARE</v>
          </cell>
          <cell r="C82" t="str">
            <v>ANTIOQUIA</v>
          </cell>
          <cell r="D82" t="str">
            <v>Ordenanza 7 de Noviembre 30 de 1967</v>
          </cell>
        </row>
        <row r="83">
          <cell r="A83">
            <v>5591</v>
          </cell>
          <cell r="B83" t="str">
            <v>PUERTO TRIUNFO</v>
          </cell>
          <cell r="C83" t="str">
            <v>ANTIOQUIA</v>
          </cell>
          <cell r="D83" t="str">
            <v>Ordenanza 24 de Noviembre 28 de  1977</v>
          </cell>
        </row>
        <row r="84">
          <cell r="A84">
            <v>5604</v>
          </cell>
          <cell r="B84" t="str">
            <v>REMEDIOS</v>
          </cell>
          <cell r="C84" t="str">
            <v>ANTIOQUIA</v>
          </cell>
          <cell r="D84">
            <v>1840</v>
          </cell>
        </row>
        <row r="85">
          <cell r="A85">
            <v>5607</v>
          </cell>
          <cell r="B85" t="str">
            <v>RETIRO</v>
          </cell>
          <cell r="C85" t="str">
            <v>ANTIOQUIA</v>
          </cell>
          <cell r="D85">
            <v>1814</v>
          </cell>
        </row>
        <row r="86">
          <cell r="A86">
            <v>5615</v>
          </cell>
          <cell r="B86" t="str">
            <v>RIONEGRO</v>
          </cell>
          <cell r="C86" t="str">
            <v>ANTIOQUIA</v>
          </cell>
          <cell r="D86">
            <v>1783</v>
          </cell>
        </row>
        <row r="87">
          <cell r="A87">
            <v>5628</v>
          </cell>
          <cell r="B87" t="str">
            <v>SABANALARGA</v>
          </cell>
          <cell r="C87" t="str">
            <v>ANTIOQUIA</v>
          </cell>
          <cell r="D87">
            <v>1740</v>
          </cell>
        </row>
        <row r="88">
          <cell r="A88">
            <v>5631</v>
          </cell>
          <cell r="B88" t="str">
            <v>SABANETA</v>
          </cell>
          <cell r="C88" t="str">
            <v>ANTIOQUIA</v>
          </cell>
          <cell r="D88" t="str">
            <v>Ordenanza 7 de Noviembre 30 de 1963</v>
          </cell>
        </row>
        <row r="89">
          <cell r="A89">
            <v>5642</v>
          </cell>
          <cell r="B89" t="str">
            <v>SALGAR</v>
          </cell>
          <cell r="C89" t="str">
            <v>ANTIOQUIA</v>
          </cell>
          <cell r="D89" t="str">
            <v>Ordenanza 1 de Abril 2 de 1903</v>
          </cell>
        </row>
        <row r="90">
          <cell r="A90">
            <v>5647</v>
          </cell>
          <cell r="B90" t="str">
            <v>SAN ANDRÉS DE CUERQUÍA</v>
          </cell>
          <cell r="C90" t="str">
            <v>ANTIOQUIA</v>
          </cell>
          <cell r="D90">
            <v>1856</v>
          </cell>
        </row>
        <row r="91">
          <cell r="A91">
            <v>5649</v>
          </cell>
          <cell r="B91" t="str">
            <v>SAN CARLOS</v>
          </cell>
          <cell r="C91" t="str">
            <v>ANTIOQUIA</v>
          </cell>
          <cell r="D91">
            <v>1830</v>
          </cell>
        </row>
        <row r="92">
          <cell r="A92">
            <v>5652</v>
          </cell>
          <cell r="B92" t="str">
            <v>SAN FRANCISCO</v>
          </cell>
          <cell r="C92" t="str">
            <v>ANTIOQUIA</v>
          </cell>
          <cell r="D92" t="str">
            <v>Ordenanza 57 de Feb 17 de 1986</v>
          </cell>
        </row>
        <row r="93">
          <cell r="A93">
            <v>5656</v>
          </cell>
          <cell r="B93" t="str">
            <v>SAN JERÓNIMO</v>
          </cell>
          <cell r="C93" t="str">
            <v>ANTIOQUIA</v>
          </cell>
          <cell r="D93">
            <v>1616</v>
          </cell>
        </row>
        <row r="94">
          <cell r="A94">
            <v>5658</v>
          </cell>
          <cell r="B94" t="str">
            <v>SAN JOSÉ DE LA MONTAÑA</v>
          </cell>
          <cell r="C94" t="str">
            <v>ANTIOQUIA</v>
          </cell>
          <cell r="D94" t="str">
            <v>Ordenanza 2 de Octubre 30 de 1964</v>
          </cell>
        </row>
        <row r="95">
          <cell r="A95">
            <v>5659</v>
          </cell>
          <cell r="B95" t="str">
            <v>SAN JUAN DE URABÁ</v>
          </cell>
          <cell r="C95" t="str">
            <v>ANTIOQUIA</v>
          </cell>
          <cell r="D95" t="str">
            <v>Ordenanza 58 de Marzo 3 de 1986</v>
          </cell>
        </row>
        <row r="96">
          <cell r="A96">
            <v>5660</v>
          </cell>
          <cell r="B96" t="str">
            <v>SAN LUIS</v>
          </cell>
          <cell r="C96" t="str">
            <v>ANTIOQUIA</v>
          </cell>
          <cell r="D96" t="str">
            <v>Ley 136 del 1 de Mayo de 1882</v>
          </cell>
        </row>
        <row r="97">
          <cell r="A97">
            <v>5664</v>
          </cell>
          <cell r="B97" t="str">
            <v>SAN PEDRO DE LOS MILAGROS</v>
          </cell>
          <cell r="C97" t="str">
            <v>ANTIOQUIA</v>
          </cell>
          <cell r="D97">
            <v>1813</v>
          </cell>
        </row>
        <row r="98">
          <cell r="A98">
            <v>5665</v>
          </cell>
          <cell r="B98" t="str">
            <v>SAN PEDRO DE URABÁ</v>
          </cell>
          <cell r="C98" t="str">
            <v>ANTIOQUIA</v>
          </cell>
          <cell r="D98" t="str">
            <v>Ordenanza 22 de Noviembre 28 de 1977</v>
          </cell>
        </row>
        <row r="99">
          <cell r="A99">
            <v>5667</v>
          </cell>
          <cell r="B99" t="str">
            <v>SAN RAFAEL</v>
          </cell>
          <cell r="C99" t="str">
            <v>ANTIOQUIA</v>
          </cell>
          <cell r="D99" t="str">
            <v>Ley 199 del 18 de Octubre de 1871</v>
          </cell>
        </row>
        <row r="100">
          <cell r="A100">
            <v>5670</v>
          </cell>
          <cell r="B100" t="str">
            <v>SAN ROQUE</v>
          </cell>
          <cell r="C100" t="str">
            <v>ANTIOQUIA</v>
          </cell>
          <cell r="D100">
            <v>1884</v>
          </cell>
        </row>
        <row r="101">
          <cell r="A101">
            <v>5674</v>
          </cell>
          <cell r="B101" t="str">
            <v>SAN VICENTE FERRER</v>
          </cell>
          <cell r="C101" t="str">
            <v>ANTIOQUIA</v>
          </cell>
          <cell r="D101">
            <v>1814</v>
          </cell>
        </row>
        <row r="102">
          <cell r="A102">
            <v>5679</v>
          </cell>
          <cell r="B102" t="str">
            <v>SANTA BÁRBARA</v>
          </cell>
          <cell r="C102" t="str">
            <v>ANTIOQUIA</v>
          </cell>
          <cell r="D102">
            <v>1822</v>
          </cell>
        </row>
        <row r="103">
          <cell r="A103">
            <v>5686</v>
          </cell>
          <cell r="B103" t="str">
            <v>SANTA ROSA DE OSOS</v>
          </cell>
          <cell r="C103" t="str">
            <v>ANTIOQUIA</v>
          </cell>
          <cell r="D103">
            <v>1814</v>
          </cell>
        </row>
        <row r="104">
          <cell r="A104">
            <v>5690</v>
          </cell>
          <cell r="B104" t="str">
            <v>SANTO DOMINGO</v>
          </cell>
          <cell r="C104" t="str">
            <v>ANTIOQUIA</v>
          </cell>
          <cell r="D104">
            <v>1778</v>
          </cell>
        </row>
        <row r="105">
          <cell r="A105">
            <v>5697</v>
          </cell>
          <cell r="B105" t="str">
            <v>EL SANTUARIO</v>
          </cell>
          <cell r="C105" t="str">
            <v>ANTIOQUIA</v>
          </cell>
          <cell r="D105">
            <v>1838</v>
          </cell>
        </row>
        <row r="106">
          <cell r="A106">
            <v>5736</v>
          </cell>
          <cell r="B106" t="str">
            <v>SEGOVIA</v>
          </cell>
          <cell r="C106" t="str">
            <v>ANTIOQUIA</v>
          </cell>
          <cell r="D106" t="str">
            <v>Decreto departamental 156 del 3 de Junio de 1855</v>
          </cell>
        </row>
        <row r="107">
          <cell r="A107">
            <v>5756</v>
          </cell>
          <cell r="B107" t="str">
            <v>SONSÓN</v>
          </cell>
          <cell r="C107" t="str">
            <v>ANTIOQUIA</v>
          </cell>
          <cell r="D107">
            <v>1808</v>
          </cell>
        </row>
        <row r="108">
          <cell r="A108">
            <v>5761</v>
          </cell>
          <cell r="B108" t="str">
            <v>SOPETRÁN</v>
          </cell>
          <cell r="C108" t="str">
            <v>ANTIOQUIA</v>
          </cell>
          <cell r="D108">
            <v>1835</v>
          </cell>
        </row>
        <row r="109">
          <cell r="A109">
            <v>5789</v>
          </cell>
          <cell r="B109" t="str">
            <v>TÁMESIS</v>
          </cell>
          <cell r="C109" t="str">
            <v>ANTIOQUIA</v>
          </cell>
          <cell r="D109">
            <v>1864</v>
          </cell>
        </row>
        <row r="110">
          <cell r="A110">
            <v>5790</v>
          </cell>
          <cell r="B110" t="str">
            <v>TARAZÁ</v>
          </cell>
          <cell r="C110" t="str">
            <v>ANTIOQUIA</v>
          </cell>
          <cell r="D110" t="str">
            <v>Ordenanza 41 de Noviembre 22 de 1978</v>
          </cell>
        </row>
        <row r="111">
          <cell r="A111">
            <v>5792</v>
          </cell>
          <cell r="B111" t="str">
            <v>TARSO</v>
          </cell>
          <cell r="C111" t="str">
            <v>ANTIOQUIA</v>
          </cell>
          <cell r="D111" t="str">
            <v>Ordenanza 03 del 14 de Marzo de 1936</v>
          </cell>
        </row>
        <row r="112">
          <cell r="A112">
            <v>5809</v>
          </cell>
          <cell r="B112" t="str">
            <v>TITIRIBÍ</v>
          </cell>
          <cell r="C112" t="str">
            <v>ANTIOQUIA</v>
          </cell>
          <cell r="D112">
            <v>1857</v>
          </cell>
        </row>
        <row r="113">
          <cell r="A113">
            <v>5819</v>
          </cell>
          <cell r="B113" t="str">
            <v>TOLEDO</v>
          </cell>
          <cell r="C113" t="str">
            <v>ANTIOQUIA</v>
          </cell>
          <cell r="D113" t="str">
            <v>Ordenanza 22 de Marzo 29 de 1915</v>
          </cell>
        </row>
        <row r="114">
          <cell r="A114">
            <v>5837</v>
          </cell>
          <cell r="B114" t="str">
            <v>TURBO</v>
          </cell>
          <cell r="C114" t="str">
            <v>ANTIOQUIA</v>
          </cell>
          <cell r="D114">
            <v>1840</v>
          </cell>
        </row>
        <row r="115">
          <cell r="A115">
            <v>5842</v>
          </cell>
          <cell r="B115" t="str">
            <v>URAMITA</v>
          </cell>
          <cell r="C115" t="str">
            <v>ANTIOQUIA</v>
          </cell>
          <cell r="D115" t="str">
            <v>Ordenanza 43 de Noviembre 29 de 1978</v>
          </cell>
        </row>
        <row r="116">
          <cell r="A116">
            <v>5847</v>
          </cell>
          <cell r="B116" t="str">
            <v>URRAO</v>
          </cell>
          <cell r="C116" t="str">
            <v>ANTIOQUIA</v>
          </cell>
          <cell r="D116">
            <v>1834</v>
          </cell>
        </row>
        <row r="117">
          <cell r="A117">
            <v>5854</v>
          </cell>
          <cell r="B117" t="str">
            <v>VALDIVIA</v>
          </cell>
          <cell r="C117" t="str">
            <v>ANTIOQUIA</v>
          </cell>
          <cell r="D117" t="str">
            <v>Ordenanza 08 del 1 de Abril de 1912</v>
          </cell>
        </row>
        <row r="118">
          <cell r="A118">
            <v>5856</v>
          </cell>
          <cell r="B118" t="str">
            <v>VALPARAÍSO</v>
          </cell>
          <cell r="C118" t="str">
            <v>ANTIOQUIA</v>
          </cell>
          <cell r="D118" t="str">
            <v>Ley 20 de Agosto de 1864</v>
          </cell>
        </row>
        <row r="119">
          <cell r="A119">
            <v>5858</v>
          </cell>
          <cell r="B119" t="str">
            <v>VEGACHÍ</v>
          </cell>
          <cell r="C119" t="str">
            <v>ANTIOQUIA</v>
          </cell>
          <cell r="D119" t="str">
            <v>Ordenanza 9 de Diciembre 15 de 1983</v>
          </cell>
        </row>
        <row r="120">
          <cell r="A120">
            <v>5861</v>
          </cell>
          <cell r="B120" t="str">
            <v>VENECIA</v>
          </cell>
          <cell r="C120" t="str">
            <v>ANTIOQUIA</v>
          </cell>
          <cell r="D120" t="str">
            <v>Decreto departamental 480 del 7 de Mayo de 1909</v>
          </cell>
        </row>
        <row r="121">
          <cell r="A121">
            <v>5873</v>
          </cell>
          <cell r="B121" t="str">
            <v>VIGIAA DEL FUERTE</v>
          </cell>
          <cell r="C121" t="str">
            <v>ANTIOQUIA</v>
          </cell>
          <cell r="D121" t="str">
            <v>Ordenanza 6 de Diciembre 15 de 1983</v>
          </cell>
        </row>
        <row r="122">
          <cell r="A122">
            <v>5885</v>
          </cell>
          <cell r="B122" t="str">
            <v>YALÍ</v>
          </cell>
          <cell r="C122" t="str">
            <v>ANTIOQUIA</v>
          </cell>
          <cell r="D122" t="str">
            <v>Ordenanza 11 de Noviembrebre 12 de 1959</v>
          </cell>
        </row>
        <row r="123">
          <cell r="A123">
            <v>5887</v>
          </cell>
          <cell r="B123" t="str">
            <v>YARUMAL</v>
          </cell>
          <cell r="C123" t="str">
            <v>ANTIOQUIA</v>
          </cell>
          <cell r="D123">
            <v>1911</v>
          </cell>
        </row>
        <row r="124">
          <cell r="A124">
            <v>5890</v>
          </cell>
          <cell r="B124" t="str">
            <v>YOLOMBÓ</v>
          </cell>
          <cell r="C124" t="str">
            <v>ANTIOQUIA</v>
          </cell>
          <cell r="D124" t="str">
            <v>Decreto departamental 384 del 12 de Abril de 1883</v>
          </cell>
        </row>
        <row r="125">
          <cell r="A125">
            <v>5893</v>
          </cell>
          <cell r="B125" t="str">
            <v>YONDÓ</v>
          </cell>
          <cell r="C125" t="str">
            <v>ANTIOQUIA</v>
          </cell>
          <cell r="D125" t="str">
            <v>Ordenanza 38 de Noviembrebre 23 de 1978</v>
          </cell>
        </row>
        <row r="126">
          <cell r="A126">
            <v>5895</v>
          </cell>
          <cell r="B126" t="str">
            <v>ZARAGOZA</v>
          </cell>
          <cell r="C126" t="str">
            <v>ANTIOQUIA</v>
          </cell>
          <cell r="D126">
            <v>1770</v>
          </cell>
        </row>
        <row r="127">
          <cell r="A127">
            <v>8001</v>
          </cell>
          <cell r="B127" t="str">
            <v>BARRANQUILLA</v>
          </cell>
          <cell r="C127" t="str">
            <v>ATLÁNTICO</v>
          </cell>
          <cell r="D127" t="str">
            <v>Ordenanza 30 del 5 de Mayo de 1913 Ley 44 del 6/11/1876</v>
          </cell>
        </row>
        <row r="128">
          <cell r="A128">
            <v>8078</v>
          </cell>
          <cell r="B128" t="str">
            <v>BARANOA</v>
          </cell>
          <cell r="C128" t="str">
            <v>ATL��NTICO</v>
          </cell>
          <cell r="D128" t="str">
            <v>Ordenanza 11 del 23 de Octubre de 1856</v>
          </cell>
        </row>
        <row r="129">
          <cell r="A129">
            <v>8137</v>
          </cell>
          <cell r="B129" t="str">
            <v>CAMPO DE LA CRUZ</v>
          </cell>
          <cell r="C129" t="str">
            <v>ATL��NTICO</v>
          </cell>
          <cell r="D129" t="str">
            <v>Ordenanza 34 del 16 de Abril de 1914</v>
          </cell>
        </row>
        <row r="130">
          <cell r="A130">
            <v>8141</v>
          </cell>
          <cell r="B130" t="str">
            <v>CANDELARIA</v>
          </cell>
          <cell r="C130" t="str">
            <v>ATL��NTICO</v>
          </cell>
          <cell r="D130" t="str">
            <v>Ley 27 de 1860</v>
          </cell>
        </row>
        <row r="131">
          <cell r="A131">
            <v>8296</v>
          </cell>
          <cell r="B131" t="str">
            <v>GALAPA</v>
          </cell>
          <cell r="C131" t="str">
            <v>ATL��NTICO</v>
          </cell>
          <cell r="D131" t="str">
            <v>Ley 37 de 1873</v>
          </cell>
        </row>
        <row r="132">
          <cell r="A132">
            <v>8372</v>
          </cell>
          <cell r="B132" t="str">
            <v>JUAN DE ACOSTA</v>
          </cell>
          <cell r="C132" t="str">
            <v>ATL��NTICO</v>
          </cell>
          <cell r="D132" t="str">
            <v>Ley 113 de 1892</v>
          </cell>
        </row>
        <row r="133">
          <cell r="A133">
            <v>8421</v>
          </cell>
          <cell r="B133" t="str">
            <v>LURUACO</v>
          </cell>
          <cell r="C133" t="str">
            <v>ATL��NTICO</v>
          </cell>
          <cell r="D133" t="str">
            <v>Ordenanza 143 de Diciembre 23 de 1960</v>
          </cell>
        </row>
        <row r="134">
          <cell r="A134">
            <v>8433</v>
          </cell>
          <cell r="B134" t="str">
            <v>MALAMBO</v>
          </cell>
          <cell r="C134" t="str">
            <v>ATL��NTICO</v>
          </cell>
          <cell r="D134" t="str">
            <v>Ordenanza 24 del 24 de Abril de 1912</v>
          </cell>
        </row>
        <row r="135">
          <cell r="A135">
            <v>8436</v>
          </cell>
          <cell r="B135" t="str">
            <v>MANATÍ</v>
          </cell>
          <cell r="C135" t="str">
            <v>ATL��NTICO</v>
          </cell>
          <cell r="D135" t="str">
            <v>Ordenanza 11 del 23 de Octubre de 1855</v>
          </cell>
        </row>
        <row r="136">
          <cell r="A136">
            <v>8520</v>
          </cell>
          <cell r="B136" t="str">
            <v>PALMAR DE VARELA</v>
          </cell>
          <cell r="C136" t="str">
            <v>ATL��NTICO</v>
          </cell>
          <cell r="D136" t="str">
            <v>Ordenanza 30 del 5 de Mayo de 1913</v>
          </cell>
        </row>
        <row r="137">
          <cell r="A137">
            <v>8549</v>
          </cell>
          <cell r="B137" t="str">
            <v>PIOJÓ</v>
          </cell>
          <cell r="C137" t="str">
            <v>ATL��NTICO</v>
          </cell>
          <cell r="D137" t="str">
            <v>Ley 17 del 11/04/1905</v>
          </cell>
        </row>
        <row r="138">
          <cell r="A138">
            <v>8558</v>
          </cell>
          <cell r="B138" t="str">
            <v>POLONUEVO</v>
          </cell>
          <cell r="C138" t="str">
            <v>ATL��NTICO</v>
          </cell>
          <cell r="D138">
            <v>1893</v>
          </cell>
        </row>
        <row r="139">
          <cell r="A139">
            <v>8560</v>
          </cell>
          <cell r="B139" t="str">
            <v>PONEDERA</v>
          </cell>
          <cell r="C139" t="str">
            <v>ATL��NTICO</v>
          </cell>
          <cell r="D139" t="str">
            <v>Ordenanza 75 de Diciembre 22 de 1965</v>
          </cell>
        </row>
        <row r="140">
          <cell r="A140">
            <v>8573</v>
          </cell>
          <cell r="B140" t="str">
            <v>PUERTO COLOMBIA</v>
          </cell>
          <cell r="C140" t="str">
            <v>ATL��NTICO</v>
          </cell>
          <cell r="D140" t="str">
            <v>Decreto Nacional 483 dle 26 de Abril de 1906</v>
          </cell>
        </row>
        <row r="141">
          <cell r="A141">
            <v>8606</v>
          </cell>
          <cell r="B141" t="str">
            <v>REPELÓN</v>
          </cell>
          <cell r="C141" t="str">
            <v>ATL��NTICO</v>
          </cell>
          <cell r="D141" t="str">
            <v>Ley 17    del 11 de Mayo de 1905</v>
          </cell>
        </row>
        <row r="142">
          <cell r="A142">
            <v>8634</v>
          </cell>
          <cell r="B142" t="str">
            <v>SABANAGRANDE</v>
          </cell>
          <cell r="C142" t="str">
            <v>ATL��NTICO</v>
          </cell>
          <cell r="D142" t="str">
            <v>Ley 44 del 6 de Noviembreirmbre de 1876</v>
          </cell>
        </row>
        <row r="143">
          <cell r="A143">
            <v>8638</v>
          </cell>
          <cell r="B143" t="str">
            <v>SABANALARGA</v>
          </cell>
          <cell r="C143" t="str">
            <v>ATL��NTICO</v>
          </cell>
          <cell r="D143" t="str">
            <v>Ordenanza 30 del 5 de Mayo de 1913</v>
          </cell>
        </row>
        <row r="144">
          <cell r="A144">
            <v>8675</v>
          </cell>
          <cell r="B144" t="str">
            <v>SANTA LUCÍA</v>
          </cell>
          <cell r="C144" t="str">
            <v>ATL��NTICO</v>
          </cell>
          <cell r="D144" t="str">
            <v>Ordenanza 01 del 18 de Octubre de 1967</v>
          </cell>
        </row>
        <row r="145">
          <cell r="A145">
            <v>8685</v>
          </cell>
          <cell r="B145" t="str">
            <v>SANTO TOMÁS</v>
          </cell>
          <cell r="C145" t="str">
            <v>ATL��NTICO</v>
          </cell>
          <cell r="D145">
            <v>1857</v>
          </cell>
        </row>
        <row r="146">
          <cell r="A146">
            <v>8758</v>
          </cell>
          <cell r="B146" t="str">
            <v>SOLEDAD</v>
          </cell>
          <cell r="C146" t="str">
            <v>ATLÁNTICO</v>
          </cell>
          <cell r="D146">
            <v>1813</v>
          </cell>
        </row>
        <row r="147">
          <cell r="A147">
            <v>8770</v>
          </cell>
          <cell r="B147" t="str">
            <v>SUAN</v>
          </cell>
          <cell r="C147" t="str">
            <v>ATL��NTICO</v>
          </cell>
          <cell r="D147" t="str">
            <v>Decreto 233 del 15 de Abril de 1905</v>
          </cell>
        </row>
        <row r="148">
          <cell r="A148">
            <v>8832</v>
          </cell>
          <cell r="B148" t="str">
            <v>TUBARÁ</v>
          </cell>
          <cell r="C148" t="str">
            <v>ATL��NTICO</v>
          </cell>
          <cell r="D148">
            <v>1833</v>
          </cell>
        </row>
        <row r="149">
          <cell r="A149">
            <v>8849</v>
          </cell>
          <cell r="B149" t="str">
            <v>USIACURÍ</v>
          </cell>
          <cell r="C149" t="str">
            <v>ATL��NTICO</v>
          </cell>
          <cell r="D149">
            <v>1856</v>
          </cell>
        </row>
        <row r="150">
          <cell r="A150">
            <v>11001</v>
          </cell>
          <cell r="B150" t="str">
            <v>BOGOTÁ, D.C.</v>
          </cell>
          <cell r="C150" t="str">
            <v>BOGOTÁ, D.C.</v>
          </cell>
          <cell r="D150">
            <v>1538</v>
          </cell>
        </row>
        <row r="151">
          <cell r="A151">
            <v>13001</v>
          </cell>
          <cell r="B151" t="str">
            <v>CARTAGENA DE INDIAS</v>
          </cell>
          <cell r="C151" t="str">
            <v>BOLÍVAR</v>
          </cell>
          <cell r="D151">
            <v>1599</v>
          </cell>
        </row>
        <row r="152">
          <cell r="A152">
            <v>13006</v>
          </cell>
          <cell r="B152" t="str">
            <v>ACHÍ</v>
          </cell>
          <cell r="C152" t="str">
            <v>BOL��VAR</v>
          </cell>
          <cell r="D152" t="str">
            <v>Ordenanza 15 de Abril 18 de 1934</v>
          </cell>
        </row>
        <row r="153">
          <cell r="A153">
            <v>13030</v>
          </cell>
          <cell r="B153" t="str">
            <v>ALTOS DEL ROSARIO</v>
          </cell>
          <cell r="C153" t="str">
            <v>BOL��VAR</v>
          </cell>
          <cell r="D153" t="str">
            <v>Ordenanza 30 de diciembre 13 de 1994</v>
          </cell>
        </row>
        <row r="154">
          <cell r="A154">
            <v>13042</v>
          </cell>
          <cell r="B154" t="str">
            <v>ARENAL</v>
          </cell>
          <cell r="C154" t="str">
            <v>BOL��VAR</v>
          </cell>
          <cell r="D154" t="str">
            <v>ORD 18 DE MAYO 16 DE 1996</v>
          </cell>
        </row>
        <row r="155">
          <cell r="A155">
            <v>13052</v>
          </cell>
          <cell r="B155" t="str">
            <v>ARJONA</v>
          </cell>
          <cell r="C155" t="str">
            <v>BOL��VAR</v>
          </cell>
          <cell r="D155">
            <v>1770</v>
          </cell>
        </row>
        <row r="156">
          <cell r="A156">
            <v>13062</v>
          </cell>
          <cell r="B156" t="str">
            <v>ARROYOHONDO</v>
          </cell>
          <cell r="C156" t="str">
            <v>BOL��VAR</v>
          </cell>
          <cell r="D156" t="str">
            <v>ORD 41 DE DICIEMBRE 02 DE 1997</v>
          </cell>
        </row>
        <row r="157">
          <cell r="A157">
            <v>13074</v>
          </cell>
          <cell r="B157" t="str">
            <v>BARRANCO DE LOBA</v>
          </cell>
          <cell r="C157" t="str">
            <v>BOL��VAR</v>
          </cell>
          <cell r="D157" t="str">
            <v>Ordenanza 29 del 29 de Abril  de 1931</v>
          </cell>
        </row>
        <row r="158">
          <cell r="A158">
            <v>13140</v>
          </cell>
          <cell r="B158" t="str">
            <v>CALAMAR</v>
          </cell>
          <cell r="C158" t="str">
            <v>BOL��VAR</v>
          </cell>
          <cell r="D158" t="str">
            <v>Ordenanza 42 del 27 de Abril de 1923</v>
          </cell>
        </row>
        <row r="159">
          <cell r="A159">
            <v>13160</v>
          </cell>
          <cell r="B159" t="str">
            <v>CANTAGALLO</v>
          </cell>
          <cell r="C159" t="str">
            <v>BOL��VAR</v>
          </cell>
          <cell r="D159" t="str">
            <v>Ordenanza 30 de diciembre 13 de 1994</v>
          </cell>
        </row>
        <row r="160">
          <cell r="A160">
            <v>13188</v>
          </cell>
          <cell r="B160" t="str">
            <v>CICUCO</v>
          </cell>
          <cell r="C160" t="str">
            <v>BOL��VAR</v>
          </cell>
          <cell r="D160" t="str">
            <v>Ordenanza 30 de diciembre 30 de 1994</v>
          </cell>
        </row>
        <row r="161">
          <cell r="A161">
            <v>13212</v>
          </cell>
          <cell r="B161" t="str">
            <v>CÓRDOBA</v>
          </cell>
          <cell r="C161" t="str">
            <v>BOL��VAR</v>
          </cell>
          <cell r="D161">
            <v>1909</v>
          </cell>
        </row>
        <row r="162">
          <cell r="A162">
            <v>13222</v>
          </cell>
          <cell r="B162" t="str">
            <v>CLEMENCIA</v>
          </cell>
          <cell r="C162" t="str">
            <v>BOL��VAR</v>
          </cell>
          <cell r="D162" t="str">
            <v>Ordenanza 017 del 3 de Agosto de 1995</v>
          </cell>
        </row>
        <row r="163">
          <cell r="A163">
            <v>13244</v>
          </cell>
          <cell r="B163" t="str">
            <v>EL CARMEN DE BOLÍVAR</v>
          </cell>
          <cell r="C163" t="str">
            <v>BOL��VAR</v>
          </cell>
          <cell r="D163" t="str">
            <v>Ley 13 de 1857</v>
          </cell>
        </row>
        <row r="164">
          <cell r="A164">
            <v>13248</v>
          </cell>
          <cell r="B164" t="str">
            <v>EL GUAMO</v>
          </cell>
          <cell r="C164" t="str">
            <v>BOL��VAR</v>
          </cell>
          <cell r="D164">
            <v>1853</v>
          </cell>
        </row>
        <row r="165">
          <cell r="A165">
            <v>13268</v>
          </cell>
          <cell r="B165" t="str">
            <v>EL PE����N</v>
          </cell>
          <cell r="C165" t="str">
            <v>BOL��VAR</v>
          </cell>
          <cell r="D165" t="str">
            <v>Ordenanza 42 de Noviembre 1 de 1995</v>
          </cell>
        </row>
        <row r="166">
          <cell r="A166">
            <v>13300</v>
          </cell>
          <cell r="B166" t="str">
            <v>HATILLO DE LOBA</v>
          </cell>
          <cell r="C166" t="str">
            <v>BOL��VAR</v>
          </cell>
          <cell r="D166" t="str">
            <v>Ordenanza 30 de diciembre 13 de 1994</v>
          </cell>
        </row>
        <row r="167">
          <cell r="A167">
            <v>13430</v>
          </cell>
          <cell r="B167" t="str">
            <v>MAGANGUÉ</v>
          </cell>
          <cell r="C167" t="str">
            <v>BOL��VAR</v>
          </cell>
          <cell r="D167">
            <v>1813</v>
          </cell>
        </row>
        <row r="168">
          <cell r="A168">
            <v>13433</v>
          </cell>
          <cell r="B168" t="str">
            <v>MAHATES</v>
          </cell>
          <cell r="C168" t="str">
            <v>BOL��VAR</v>
          </cell>
          <cell r="D168">
            <v>1610</v>
          </cell>
        </row>
        <row r="169">
          <cell r="A169">
            <v>13440</v>
          </cell>
          <cell r="B169" t="str">
            <v>MARGARITA</v>
          </cell>
          <cell r="C169" t="str">
            <v>BOL��VAR</v>
          </cell>
          <cell r="D169" t="str">
            <v>Ley 66 de 1882</v>
          </cell>
        </row>
        <row r="170">
          <cell r="A170">
            <v>13442</v>
          </cell>
          <cell r="B170" t="str">
            <v>MARÍA LA BAJA</v>
          </cell>
          <cell r="C170" t="str">
            <v>BOL��VAR</v>
          </cell>
          <cell r="D170" t="str">
            <v>Ley 119 del 14 de Septiembretiembre de 1936</v>
          </cell>
        </row>
        <row r="171">
          <cell r="A171">
            <v>13458</v>
          </cell>
          <cell r="B171" t="str">
            <v>MONTECRISTO</v>
          </cell>
          <cell r="C171" t="str">
            <v>BOL��VAR</v>
          </cell>
          <cell r="D171" t="str">
            <v>Ordenanza 30 de diciembre 13 de 1994</v>
          </cell>
        </row>
        <row r="172">
          <cell r="A172">
            <v>13468</v>
          </cell>
          <cell r="B172" t="str">
            <v>MOMPÓS</v>
          </cell>
          <cell r="C172" t="str">
            <v>BOL��VAR</v>
          </cell>
          <cell r="D172" t="str">
            <v>Ley 10 del 10 de Octubre de 1852</v>
          </cell>
        </row>
        <row r="173">
          <cell r="A173">
            <v>13473</v>
          </cell>
          <cell r="B173" t="str">
            <v>MORALES</v>
          </cell>
          <cell r="C173" t="str">
            <v>BOL��VAR</v>
          </cell>
          <cell r="D173" t="str">
            <v>Decreto 312 de Diciembre 4 de 1886</v>
          </cell>
        </row>
        <row r="174">
          <cell r="A174">
            <v>13490</v>
          </cell>
          <cell r="B174" t="str">
            <v>NOROS��</v>
          </cell>
          <cell r="C174" t="str">
            <v>BOL��VAR</v>
          </cell>
          <cell r="D174" t="str">
            <v>Decreto 699 de Diciembre 20 de 2007</v>
          </cell>
        </row>
        <row r="175">
          <cell r="A175">
            <v>13549</v>
          </cell>
          <cell r="B175" t="str">
            <v>PINILLOS</v>
          </cell>
          <cell r="C175" t="str">
            <v>BOL��VAR</v>
          </cell>
          <cell r="D175">
            <v>1900</v>
          </cell>
        </row>
        <row r="176">
          <cell r="A176">
            <v>13580</v>
          </cell>
          <cell r="B176" t="str">
            <v>REGIDOR</v>
          </cell>
          <cell r="C176" t="str">
            <v>BOL��VAR</v>
          </cell>
          <cell r="D176" t="str">
            <v>Ordenanza 40 de diciembre 1 de 1995</v>
          </cell>
        </row>
        <row r="177">
          <cell r="A177">
            <v>13600</v>
          </cell>
          <cell r="B177" t="str">
            <v>RÍO VIEJO</v>
          </cell>
          <cell r="C177" t="str">
            <v>BOL��VAR</v>
          </cell>
          <cell r="D177" t="str">
            <v>Ordenanza 10 de Noviembre 26 de 1982</v>
          </cell>
        </row>
        <row r="178">
          <cell r="A178">
            <v>13620</v>
          </cell>
          <cell r="B178" t="str">
            <v>SAN CRISTÓBAL</v>
          </cell>
          <cell r="C178" t="str">
            <v>BOL��VAR</v>
          </cell>
          <cell r="D178" t="str">
            <v>ORD 36 DE FEBRERO DE 1996</v>
          </cell>
        </row>
        <row r="179">
          <cell r="A179">
            <v>13647</v>
          </cell>
          <cell r="B179" t="str">
            <v>SAN ESTANISLAO</v>
          </cell>
          <cell r="C179" t="str">
            <v>BOL��VAR</v>
          </cell>
          <cell r="D179">
            <v>1936</v>
          </cell>
        </row>
        <row r="180">
          <cell r="A180">
            <v>13650</v>
          </cell>
          <cell r="B180" t="str">
            <v>SAN FERNANDO</v>
          </cell>
          <cell r="C180" t="str">
            <v>BOL��VAR</v>
          </cell>
          <cell r="D180">
            <v>1832</v>
          </cell>
        </row>
        <row r="181">
          <cell r="A181">
            <v>13654</v>
          </cell>
          <cell r="B181" t="str">
            <v>SAN JACINTO</v>
          </cell>
          <cell r="C181" t="str">
            <v>BOL��VAR</v>
          </cell>
          <cell r="D181">
            <v>1899</v>
          </cell>
        </row>
        <row r="182">
          <cell r="A182">
            <v>13655</v>
          </cell>
          <cell r="B182" t="str">
            <v>SAN JACINTO DEL CAUCA</v>
          </cell>
          <cell r="C182" t="str">
            <v>BOL��VAR</v>
          </cell>
          <cell r="D182" t="str">
            <v>ORD 13 DE MAYO 09 DE 1997</v>
          </cell>
        </row>
        <row r="183">
          <cell r="A183">
            <v>13657</v>
          </cell>
          <cell r="B183" t="str">
            <v>SAN JUAN NEPOMUCENO</v>
          </cell>
          <cell r="C183" t="str">
            <v>BOL��VAR</v>
          </cell>
          <cell r="D183">
            <v>1780</v>
          </cell>
        </row>
        <row r="184">
          <cell r="A184">
            <v>13667</v>
          </cell>
          <cell r="B184" t="str">
            <v>SAN MARTÍN DE LOBA</v>
          </cell>
          <cell r="C184" t="str">
            <v>BOL��VAR</v>
          </cell>
          <cell r="D184">
            <v>1690</v>
          </cell>
        </row>
        <row r="185">
          <cell r="A185">
            <v>13670</v>
          </cell>
          <cell r="B185" t="str">
            <v>SAN PABLO</v>
          </cell>
          <cell r="C185" t="str">
            <v>BOL��VAR</v>
          </cell>
          <cell r="D185" t="str">
            <v>Ordenanza 2 de Octubre 30 de 1968</v>
          </cell>
        </row>
        <row r="186">
          <cell r="A186">
            <v>13673</v>
          </cell>
          <cell r="B186" t="str">
            <v>SANTA CATALINA</v>
          </cell>
          <cell r="C186" t="str">
            <v>BOL��VAR</v>
          </cell>
          <cell r="D186">
            <v>1772</v>
          </cell>
        </row>
        <row r="187">
          <cell r="A187">
            <v>13683</v>
          </cell>
          <cell r="B187" t="str">
            <v>SANTA ROSA</v>
          </cell>
          <cell r="C187" t="str">
            <v>BOL��VAR</v>
          </cell>
          <cell r="D187">
            <v>1799</v>
          </cell>
        </row>
        <row r="188">
          <cell r="A188">
            <v>13688</v>
          </cell>
          <cell r="B188" t="str">
            <v>SANTA ROSA DEL SUR</v>
          </cell>
          <cell r="C188" t="str">
            <v>BOL��VAR</v>
          </cell>
          <cell r="D188" t="str">
            <v>Ordenanza 21 de Noviembre 23 de 1984</v>
          </cell>
        </row>
        <row r="189">
          <cell r="A189">
            <v>13744</v>
          </cell>
          <cell r="B189" t="str">
            <v>SIMIT��</v>
          </cell>
          <cell r="C189" t="str">
            <v>BOL��VAR</v>
          </cell>
          <cell r="D189" t="str">
            <v>Ordenanza 02 del 25 de Octubre de 1968</v>
          </cell>
        </row>
        <row r="190">
          <cell r="A190">
            <v>13760</v>
          </cell>
          <cell r="B190" t="str">
            <v>SOPLAVIENTO</v>
          </cell>
          <cell r="C190" t="str">
            <v>BOL��VAR</v>
          </cell>
          <cell r="D190">
            <v>1908</v>
          </cell>
        </row>
        <row r="191">
          <cell r="A191">
            <v>13780</v>
          </cell>
          <cell r="B191" t="str">
            <v>TALAIGUA NUEVO</v>
          </cell>
          <cell r="C191" t="str">
            <v>BOL��VAR</v>
          </cell>
          <cell r="D191" t="str">
            <v>Ordenanza 10 de Noviembre 22 de 1984</v>
          </cell>
        </row>
        <row r="192">
          <cell r="A192">
            <v>13810</v>
          </cell>
          <cell r="B192" t="str">
            <v>TIQUISIO</v>
          </cell>
          <cell r="C192" t="str">
            <v>BOL��VAR</v>
          </cell>
          <cell r="D192" t="str">
            <v>Ordenanza 30 de diciembre 13 de 1994</v>
          </cell>
        </row>
        <row r="193">
          <cell r="A193">
            <v>13836</v>
          </cell>
          <cell r="B193" t="str">
            <v>TURBACO</v>
          </cell>
          <cell r="C193" t="str">
            <v>BOL��VAR</v>
          </cell>
          <cell r="D193">
            <v>1599</v>
          </cell>
        </row>
        <row r="194">
          <cell r="A194">
            <v>13838</v>
          </cell>
          <cell r="B194" t="str">
            <v>TURBAN��</v>
          </cell>
          <cell r="C194" t="str">
            <v>BOL��VAR</v>
          </cell>
          <cell r="D194" t="str">
            <v>Ordenanza 41 de Julio 18 de 1894</v>
          </cell>
        </row>
        <row r="195">
          <cell r="A195">
            <v>13873</v>
          </cell>
          <cell r="B195" t="str">
            <v>VILLANUEVA</v>
          </cell>
          <cell r="C195" t="str">
            <v>BOL��VAR</v>
          </cell>
          <cell r="D195">
            <v>1770</v>
          </cell>
        </row>
        <row r="196">
          <cell r="A196">
            <v>13894</v>
          </cell>
          <cell r="B196" t="str">
            <v>ZAMBRANO</v>
          </cell>
          <cell r="C196" t="str">
            <v>BOL��VAR</v>
          </cell>
          <cell r="D196">
            <v>1899</v>
          </cell>
        </row>
        <row r="197">
          <cell r="A197">
            <v>15001</v>
          </cell>
          <cell r="B197" t="str">
            <v>TUNJA</v>
          </cell>
          <cell r="C197" t="str">
            <v>BOYAC��</v>
          </cell>
          <cell r="D197">
            <v>1541</v>
          </cell>
        </row>
        <row r="198">
          <cell r="A198">
            <v>15022</v>
          </cell>
          <cell r="B198" t="str">
            <v>ALMEIDA</v>
          </cell>
          <cell r="C198" t="str">
            <v>BOYAC��</v>
          </cell>
          <cell r="D198">
            <v>1908</v>
          </cell>
        </row>
        <row r="199">
          <cell r="A199">
            <v>15047</v>
          </cell>
          <cell r="B199" t="str">
            <v>AQUITANIA</v>
          </cell>
          <cell r="C199" t="str">
            <v>BOYAC��</v>
          </cell>
          <cell r="D199">
            <v>1789</v>
          </cell>
        </row>
        <row r="200">
          <cell r="A200">
            <v>15051</v>
          </cell>
          <cell r="B200" t="str">
            <v>ARCABUCO</v>
          </cell>
          <cell r="C200" t="str">
            <v>BOYAC��</v>
          </cell>
          <cell r="D200">
            <v>1856</v>
          </cell>
        </row>
        <row r="201">
          <cell r="A201">
            <v>15087</v>
          </cell>
          <cell r="B201" t="str">
            <v>BEL��N</v>
          </cell>
          <cell r="C201" t="str">
            <v>BOYAC��</v>
          </cell>
          <cell r="D201">
            <v>1756</v>
          </cell>
        </row>
        <row r="202">
          <cell r="A202">
            <v>15090</v>
          </cell>
          <cell r="B202" t="str">
            <v>BERBEO</v>
          </cell>
          <cell r="C202" t="str">
            <v>BOYAC��</v>
          </cell>
          <cell r="D202" t="str">
            <v>Ordenanza 28 de Abril 9 de 1913</v>
          </cell>
        </row>
        <row r="203">
          <cell r="A203">
            <v>15092</v>
          </cell>
          <cell r="B203" t="str">
            <v>BET��ITIVA</v>
          </cell>
          <cell r="C203" t="str">
            <v>BOYAC��</v>
          </cell>
          <cell r="D203">
            <v>1754</v>
          </cell>
        </row>
        <row r="204">
          <cell r="A204">
            <v>15097</v>
          </cell>
          <cell r="B204" t="str">
            <v>BOAVITA</v>
          </cell>
          <cell r="C204" t="str">
            <v>BOYAC��</v>
          </cell>
          <cell r="D204">
            <v>1613</v>
          </cell>
        </row>
        <row r="205">
          <cell r="A205">
            <v>15104</v>
          </cell>
          <cell r="B205" t="str">
            <v>BOYACÁ</v>
          </cell>
          <cell r="C205" t="str">
            <v>BOYAC��</v>
          </cell>
          <cell r="D205">
            <v>1537</v>
          </cell>
        </row>
        <row r="206">
          <cell r="A206">
            <v>15106</v>
          </cell>
          <cell r="B206" t="str">
            <v>BRICE��O</v>
          </cell>
          <cell r="C206" t="str">
            <v>BOYAC��</v>
          </cell>
          <cell r="D206" t="str">
            <v>Ordenanza 14 del 25 de Julio de 1890</v>
          </cell>
        </row>
        <row r="207">
          <cell r="A207">
            <v>15109</v>
          </cell>
          <cell r="B207" t="str">
            <v>BUENAVISTA</v>
          </cell>
          <cell r="C207" t="str">
            <v>BOYAC��</v>
          </cell>
          <cell r="D207">
            <v>1822</v>
          </cell>
        </row>
        <row r="208">
          <cell r="A208">
            <v>15114</v>
          </cell>
          <cell r="B208" t="str">
            <v>BUSBANZ��</v>
          </cell>
          <cell r="C208" t="str">
            <v>BOYAC��</v>
          </cell>
          <cell r="D208">
            <v>1851</v>
          </cell>
        </row>
        <row r="209">
          <cell r="A209">
            <v>15131</v>
          </cell>
          <cell r="B209" t="str">
            <v>CALDAS</v>
          </cell>
          <cell r="C209" t="str">
            <v>BOYAC��</v>
          </cell>
          <cell r="D209">
            <v>1837</v>
          </cell>
        </row>
        <row r="210">
          <cell r="A210">
            <v>15135</v>
          </cell>
          <cell r="B210" t="str">
            <v>CAMPOHERMOSO</v>
          </cell>
          <cell r="C210" t="str">
            <v>BOYAC��</v>
          </cell>
          <cell r="D210">
            <v>1823</v>
          </cell>
        </row>
        <row r="211">
          <cell r="A211">
            <v>15162</v>
          </cell>
          <cell r="B211" t="str">
            <v>CERINZA</v>
          </cell>
          <cell r="C211" t="str">
            <v>BOYAC��</v>
          </cell>
          <cell r="D211">
            <v>1782</v>
          </cell>
        </row>
        <row r="212">
          <cell r="A212">
            <v>15172</v>
          </cell>
          <cell r="B212" t="str">
            <v>CHINAVITA</v>
          </cell>
          <cell r="C212" t="str">
            <v>BOYAC��</v>
          </cell>
          <cell r="D212">
            <v>1826</v>
          </cell>
        </row>
        <row r="213">
          <cell r="A213">
            <v>15176</v>
          </cell>
          <cell r="B213" t="str">
            <v>CHIQUINQUIRÁ</v>
          </cell>
          <cell r="C213" t="str">
            <v>BOYAC��</v>
          </cell>
          <cell r="D213">
            <v>1776</v>
          </cell>
        </row>
        <row r="214">
          <cell r="A214">
            <v>15180</v>
          </cell>
          <cell r="B214" t="str">
            <v>CHISCAS</v>
          </cell>
          <cell r="C214" t="str">
            <v>BOYAC��</v>
          </cell>
          <cell r="D214">
            <v>1761</v>
          </cell>
        </row>
        <row r="215">
          <cell r="A215">
            <v>15183</v>
          </cell>
          <cell r="B215" t="str">
            <v>CHITA</v>
          </cell>
          <cell r="C215" t="str">
            <v>BOYAC��</v>
          </cell>
          <cell r="D215">
            <v>1769</v>
          </cell>
        </row>
        <row r="216">
          <cell r="A216">
            <v>15185</v>
          </cell>
          <cell r="B216" t="str">
            <v>CHITARAQUE</v>
          </cell>
          <cell r="C216" t="str">
            <v>BOYAC��</v>
          </cell>
          <cell r="D216">
            <v>1621</v>
          </cell>
        </row>
        <row r="217">
          <cell r="A217">
            <v>15187</v>
          </cell>
          <cell r="B217" t="str">
            <v>CHIVAT��</v>
          </cell>
          <cell r="C217" t="str">
            <v>BOYAC��</v>
          </cell>
          <cell r="D217" t="str">
            <v>Ordenanza 41 de Diciembre 14 de 1978</v>
          </cell>
        </row>
        <row r="218">
          <cell r="A218">
            <v>15189</v>
          </cell>
          <cell r="B218" t="str">
            <v>CI��NEGA</v>
          </cell>
          <cell r="C218" t="str">
            <v>BOYAC��</v>
          </cell>
          <cell r="D218">
            <v>1817</v>
          </cell>
        </row>
        <row r="219">
          <cell r="A219">
            <v>15204</v>
          </cell>
          <cell r="B219" t="str">
            <v>C��MBITA</v>
          </cell>
          <cell r="C219" t="str">
            <v>BOYAC��</v>
          </cell>
          <cell r="D219">
            <v>1777</v>
          </cell>
        </row>
        <row r="220">
          <cell r="A220">
            <v>15212</v>
          </cell>
          <cell r="B220" t="str">
            <v>COPER</v>
          </cell>
          <cell r="C220" t="str">
            <v>BOYAC��</v>
          </cell>
          <cell r="D220">
            <v>1784</v>
          </cell>
        </row>
        <row r="221">
          <cell r="A221">
            <v>15215</v>
          </cell>
          <cell r="B221" t="str">
            <v>CORRALES</v>
          </cell>
          <cell r="C221" t="str">
            <v>BOYAC��</v>
          </cell>
          <cell r="D221">
            <v>1789</v>
          </cell>
        </row>
        <row r="222">
          <cell r="A222">
            <v>15218</v>
          </cell>
          <cell r="B222" t="str">
            <v>COVARACH��A</v>
          </cell>
          <cell r="C222" t="str">
            <v>BOYAC��</v>
          </cell>
          <cell r="D222">
            <v>1822</v>
          </cell>
        </row>
        <row r="223">
          <cell r="A223">
            <v>15223</v>
          </cell>
          <cell r="B223" t="str">
            <v>CUBAR��</v>
          </cell>
          <cell r="C223" t="str">
            <v>BOYAC��</v>
          </cell>
          <cell r="D223" t="str">
            <v>Ordenanza 8 de Diciembre 4 de 1965</v>
          </cell>
        </row>
        <row r="224">
          <cell r="A224">
            <v>15224</v>
          </cell>
          <cell r="B224" t="str">
            <v>CUCAITA</v>
          </cell>
          <cell r="C224" t="str">
            <v>BOYAC��</v>
          </cell>
          <cell r="D224" t="str">
            <v>Ordenanza 41 de Diciembre 14 de 1978</v>
          </cell>
        </row>
        <row r="225">
          <cell r="A225">
            <v>15226</v>
          </cell>
          <cell r="B225" t="str">
            <v>CU��TIVA</v>
          </cell>
          <cell r="C225" t="str">
            <v>BOYAC��</v>
          </cell>
          <cell r="D225">
            <v>1700</v>
          </cell>
        </row>
        <row r="226">
          <cell r="A226">
            <v>15232</v>
          </cell>
          <cell r="B226" t="str">
            <v>CH��QUIZA</v>
          </cell>
          <cell r="C226" t="str">
            <v>BOYAC��</v>
          </cell>
          <cell r="D226" t="str">
            <v>Ordenanza 19 de Diciembre 26 de 1982</v>
          </cell>
        </row>
        <row r="227">
          <cell r="A227">
            <v>15236</v>
          </cell>
          <cell r="B227" t="str">
            <v>CHIVOR</v>
          </cell>
          <cell r="C227" t="str">
            <v>BOYAC��</v>
          </cell>
          <cell r="D227" t="str">
            <v>Ordenanza 23 de Diciembre 12 de 1990</v>
          </cell>
        </row>
        <row r="228">
          <cell r="A228">
            <v>15238</v>
          </cell>
          <cell r="B228" t="str">
            <v>DUITAMA</v>
          </cell>
          <cell r="C228" t="str">
            <v>BOYAC��</v>
          </cell>
          <cell r="D228">
            <v>1790</v>
          </cell>
        </row>
        <row r="229">
          <cell r="A229">
            <v>15244</v>
          </cell>
          <cell r="B229" t="str">
            <v>EL COCUY</v>
          </cell>
          <cell r="C229" t="str">
            <v>BOYAC��</v>
          </cell>
          <cell r="D229">
            <v>1725</v>
          </cell>
        </row>
        <row r="230">
          <cell r="A230">
            <v>15248</v>
          </cell>
          <cell r="B230" t="str">
            <v>EL ESPINO</v>
          </cell>
          <cell r="C230" t="str">
            <v>BOYAC��</v>
          </cell>
          <cell r="D230">
            <v>1792</v>
          </cell>
        </row>
        <row r="231">
          <cell r="A231">
            <v>15272</v>
          </cell>
          <cell r="B231" t="str">
            <v>FIRAVITOBA</v>
          </cell>
          <cell r="C231" t="str">
            <v>BOYAC��</v>
          </cell>
          <cell r="D231">
            <v>1718</v>
          </cell>
        </row>
        <row r="232">
          <cell r="A232">
            <v>15276</v>
          </cell>
          <cell r="B232" t="str">
            <v>FLORESTA</v>
          </cell>
          <cell r="C232" t="str">
            <v>BOYAC��</v>
          </cell>
          <cell r="D232">
            <v>1818</v>
          </cell>
        </row>
        <row r="233">
          <cell r="A233">
            <v>15293</v>
          </cell>
          <cell r="B233" t="str">
            <v>GACHANTIVÁ</v>
          </cell>
          <cell r="C233" t="str">
            <v>BOYAC��</v>
          </cell>
          <cell r="D233">
            <v>1794</v>
          </cell>
        </row>
        <row r="234">
          <cell r="A234">
            <v>15296</v>
          </cell>
          <cell r="B234" t="str">
            <v>G��MEZA</v>
          </cell>
          <cell r="C234" t="str">
            <v>BOYAC��</v>
          </cell>
          <cell r="D234">
            <v>1776</v>
          </cell>
        </row>
        <row r="235">
          <cell r="A235">
            <v>15299</v>
          </cell>
          <cell r="B235" t="str">
            <v>GARAGOA</v>
          </cell>
          <cell r="C235" t="str">
            <v>BOYAC��</v>
          </cell>
          <cell r="D235">
            <v>1754</v>
          </cell>
        </row>
        <row r="236">
          <cell r="A236">
            <v>15317</v>
          </cell>
          <cell r="B236" t="str">
            <v>GUACAMAYAS</v>
          </cell>
          <cell r="C236" t="str">
            <v>BOYAC��</v>
          </cell>
          <cell r="D236">
            <v>1763</v>
          </cell>
        </row>
        <row r="237">
          <cell r="A237">
            <v>15322</v>
          </cell>
          <cell r="B237" t="str">
            <v>GUATEQUE</v>
          </cell>
          <cell r="C237" t="str">
            <v>BOYAC��</v>
          </cell>
          <cell r="D237">
            <v>1754</v>
          </cell>
        </row>
        <row r="238">
          <cell r="A238">
            <v>15325</v>
          </cell>
          <cell r="B238" t="str">
            <v>GUAYAT��</v>
          </cell>
          <cell r="C238" t="str">
            <v>BOYAC��</v>
          </cell>
          <cell r="D238">
            <v>1820</v>
          </cell>
        </row>
        <row r="239">
          <cell r="A239">
            <v>15332</v>
          </cell>
          <cell r="B239" t="str">
            <v>G��IC��N DE LA SIERRA</v>
          </cell>
          <cell r="C239" t="str">
            <v>BOYAC��</v>
          </cell>
          <cell r="D239">
            <v>1799</v>
          </cell>
        </row>
        <row r="240">
          <cell r="A240">
            <v>15362</v>
          </cell>
          <cell r="B240" t="str">
            <v>IZA</v>
          </cell>
          <cell r="C240" t="str">
            <v>BOYAC��</v>
          </cell>
          <cell r="D240">
            <v>1779</v>
          </cell>
        </row>
        <row r="241">
          <cell r="A241">
            <v>15367</v>
          </cell>
          <cell r="B241" t="str">
            <v>JENESANO</v>
          </cell>
          <cell r="C241" t="str">
            <v>BOYAC��</v>
          </cell>
          <cell r="D241">
            <v>1829</v>
          </cell>
        </row>
        <row r="242">
          <cell r="A242">
            <v>15368</v>
          </cell>
          <cell r="B242" t="str">
            <v>JERICÓ</v>
          </cell>
          <cell r="C242" t="str">
            <v>BOYAC��</v>
          </cell>
          <cell r="D242">
            <v>1721</v>
          </cell>
        </row>
        <row r="243">
          <cell r="A243">
            <v>15377</v>
          </cell>
          <cell r="B243" t="str">
            <v>LABRANZAGRANDE</v>
          </cell>
          <cell r="C243" t="str">
            <v>BOYAC��</v>
          </cell>
          <cell r="D243">
            <v>1754</v>
          </cell>
        </row>
        <row r="244">
          <cell r="A244">
            <v>15380</v>
          </cell>
          <cell r="B244" t="str">
            <v>LA CAPILLA</v>
          </cell>
          <cell r="C244" t="str">
            <v>BOYAC��</v>
          </cell>
          <cell r="D244">
            <v>1793</v>
          </cell>
        </row>
        <row r="245">
          <cell r="A245">
            <v>15401</v>
          </cell>
          <cell r="B245" t="str">
            <v>LA VICTORIA</v>
          </cell>
          <cell r="C245" t="str">
            <v>BOYAC��</v>
          </cell>
          <cell r="D245" t="str">
            <v>Ordenanza 5 de Diciembre 3 de 1965</v>
          </cell>
        </row>
        <row r="246">
          <cell r="A246">
            <v>15403</v>
          </cell>
          <cell r="B246" t="str">
            <v>LA UVITA</v>
          </cell>
          <cell r="C246" t="str">
            <v>BOYAC��</v>
          </cell>
          <cell r="D246">
            <v>1766</v>
          </cell>
        </row>
        <row r="247">
          <cell r="A247">
            <v>15407</v>
          </cell>
          <cell r="B247" t="str">
            <v>VILLA DE LEYVA</v>
          </cell>
          <cell r="C247" t="str">
            <v>BOYAC��</v>
          </cell>
          <cell r="D247">
            <v>1785</v>
          </cell>
        </row>
        <row r="248">
          <cell r="A248">
            <v>15425</v>
          </cell>
          <cell r="B248" t="str">
            <v>MACANAL</v>
          </cell>
          <cell r="C248" t="str">
            <v>BOYAC��</v>
          </cell>
          <cell r="D248">
            <v>1808</v>
          </cell>
        </row>
        <row r="249">
          <cell r="A249">
            <v>15442</v>
          </cell>
          <cell r="B249" t="str">
            <v>MARIP��</v>
          </cell>
          <cell r="C249" t="str">
            <v>BOYAC��</v>
          </cell>
          <cell r="D249">
            <v>1777</v>
          </cell>
        </row>
        <row r="250">
          <cell r="A250">
            <v>15455</v>
          </cell>
          <cell r="B250" t="str">
            <v>MIRAFLORES</v>
          </cell>
          <cell r="C250" t="str">
            <v>BOYAC��</v>
          </cell>
          <cell r="D250">
            <v>1777</v>
          </cell>
        </row>
        <row r="251">
          <cell r="A251">
            <v>15464</v>
          </cell>
          <cell r="B251" t="str">
            <v>MONGUA</v>
          </cell>
          <cell r="C251" t="str">
            <v>BOYAC��</v>
          </cell>
          <cell r="D251">
            <v>1799</v>
          </cell>
        </row>
        <row r="252">
          <cell r="A252">
            <v>15466</v>
          </cell>
          <cell r="B252" t="str">
            <v>MONGU��</v>
          </cell>
          <cell r="C252" t="str">
            <v>BOYAC��</v>
          </cell>
          <cell r="D252">
            <v>1621</v>
          </cell>
        </row>
        <row r="253">
          <cell r="A253">
            <v>15469</v>
          </cell>
          <cell r="B253" t="str">
            <v>MONIQUIRÁ</v>
          </cell>
          <cell r="C253" t="str">
            <v>BOYAC��</v>
          </cell>
          <cell r="D253">
            <v>1790</v>
          </cell>
        </row>
        <row r="254">
          <cell r="A254">
            <v>15476</v>
          </cell>
          <cell r="B254" t="str">
            <v>MOTAVITA</v>
          </cell>
          <cell r="C254" t="str">
            <v>BOYAC��</v>
          </cell>
          <cell r="D254" t="str">
            <v>Ordenanza 41 de Diciembre 14 de 1978</v>
          </cell>
        </row>
        <row r="255">
          <cell r="A255">
            <v>15480</v>
          </cell>
          <cell r="B255" t="str">
            <v>MUZO</v>
          </cell>
          <cell r="C255" t="str">
            <v>BOYAC��</v>
          </cell>
          <cell r="D255">
            <v>1558</v>
          </cell>
        </row>
        <row r="256">
          <cell r="A256">
            <v>15491</v>
          </cell>
          <cell r="B256" t="str">
            <v>NOBSA</v>
          </cell>
          <cell r="C256" t="str">
            <v>BOYAC��</v>
          </cell>
          <cell r="D256">
            <v>1796</v>
          </cell>
        </row>
        <row r="257">
          <cell r="A257">
            <v>15494</v>
          </cell>
          <cell r="B257" t="str">
            <v>NUEVO COL��N</v>
          </cell>
          <cell r="C257" t="str">
            <v>BOYAC��</v>
          </cell>
          <cell r="D257">
            <v>1783</v>
          </cell>
        </row>
        <row r="258">
          <cell r="A258">
            <v>15500</v>
          </cell>
          <cell r="B258" t="str">
            <v>OICAT��</v>
          </cell>
          <cell r="C258" t="str">
            <v>BOYAC��</v>
          </cell>
          <cell r="D258" t="str">
            <v>Ordenanza 41 de Diciembre 14 de 1978</v>
          </cell>
        </row>
        <row r="259">
          <cell r="A259">
            <v>15507</v>
          </cell>
          <cell r="B259" t="str">
            <v>OTANCHE</v>
          </cell>
          <cell r="C259" t="str">
            <v>BOYAC��</v>
          </cell>
          <cell r="D259" t="str">
            <v>Ordenanza 40 del 29 de Noviembre de 1960</v>
          </cell>
        </row>
        <row r="260">
          <cell r="A260">
            <v>15511</v>
          </cell>
          <cell r="B260" t="str">
            <v>PACHAVITA</v>
          </cell>
          <cell r="C260" t="str">
            <v>BOYAC��</v>
          </cell>
          <cell r="D260">
            <v>1796</v>
          </cell>
        </row>
        <row r="261">
          <cell r="A261">
            <v>15514</v>
          </cell>
          <cell r="B261" t="str">
            <v>P��EZ</v>
          </cell>
          <cell r="C261" t="str">
            <v>BOYAC��</v>
          </cell>
          <cell r="D261" t="str">
            <v>Ordenanza 38 Noviembre. 30 de 1962</v>
          </cell>
        </row>
        <row r="262">
          <cell r="A262">
            <v>15516</v>
          </cell>
          <cell r="B262" t="str">
            <v>PAIPA</v>
          </cell>
          <cell r="C262" t="str">
            <v>BOYAC��</v>
          </cell>
          <cell r="D262">
            <v>1602</v>
          </cell>
        </row>
        <row r="263">
          <cell r="A263">
            <v>15518</v>
          </cell>
          <cell r="B263" t="str">
            <v>PAJARITO</v>
          </cell>
          <cell r="C263" t="str">
            <v>BOYAC��</v>
          </cell>
          <cell r="D263">
            <v>1853</v>
          </cell>
        </row>
        <row r="264">
          <cell r="A264">
            <v>15522</v>
          </cell>
          <cell r="B264" t="str">
            <v>PANQUEBA</v>
          </cell>
          <cell r="C264" t="str">
            <v>BOYAC��</v>
          </cell>
          <cell r="D264">
            <v>1800</v>
          </cell>
        </row>
        <row r="265">
          <cell r="A265">
            <v>15531</v>
          </cell>
          <cell r="B265" t="str">
            <v>PAUNA</v>
          </cell>
          <cell r="C265" t="str">
            <v>BOYAC��</v>
          </cell>
          <cell r="D265">
            <v>1842</v>
          </cell>
        </row>
        <row r="266">
          <cell r="A266">
            <v>15533</v>
          </cell>
          <cell r="B266" t="str">
            <v>PAYA</v>
          </cell>
          <cell r="C266" t="str">
            <v>BOYAC��</v>
          </cell>
          <cell r="D266">
            <v>1799</v>
          </cell>
        </row>
        <row r="267">
          <cell r="A267">
            <v>15537</v>
          </cell>
          <cell r="B267" t="str">
            <v>PAZ DE R��O</v>
          </cell>
          <cell r="C267" t="str">
            <v>BOYAC��</v>
          </cell>
          <cell r="D267">
            <v>1683</v>
          </cell>
        </row>
        <row r="268">
          <cell r="A268">
            <v>15542</v>
          </cell>
          <cell r="B268" t="str">
            <v>PESCA</v>
          </cell>
          <cell r="C268" t="str">
            <v>BOYAC��</v>
          </cell>
          <cell r="D268">
            <v>1754</v>
          </cell>
        </row>
        <row r="269">
          <cell r="A269">
            <v>15550</v>
          </cell>
          <cell r="B269" t="str">
            <v>PISBA</v>
          </cell>
          <cell r="C269" t="str">
            <v>BOYAC��</v>
          </cell>
          <cell r="D269">
            <v>1799</v>
          </cell>
        </row>
        <row r="270">
          <cell r="A270">
            <v>15572</v>
          </cell>
          <cell r="B270" t="str">
            <v>PUERTO BOYACÁ</v>
          </cell>
          <cell r="C270" t="str">
            <v>BOYAC��</v>
          </cell>
          <cell r="D270" t="str">
            <v>Decreto 615 del 14 de Diciembre de 1957</v>
          </cell>
        </row>
        <row r="271">
          <cell r="A271">
            <v>15580</v>
          </cell>
          <cell r="B271" t="str">
            <v>QU��PAMA</v>
          </cell>
          <cell r="C271" t="str">
            <v>BOYAC��</v>
          </cell>
          <cell r="D271" t="str">
            <v>Ordenanza 28 de Diciembre 2 de 1986</v>
          </cell>
        </row>
        <row r="272">
          <cell r="A272">
            <v>15599</v>
          </cell>
          <cell r="B272" t="str">
            <v>RAMIRIQU��</v>
          </cell>
          <cell r="C272" t="str">
            <v>BOYAC��</v>
          </cell>
          <cell r="D272">
            <v>1754</v>
          </cell>
        </row>
        <row r="273">
          <cell r="A273">
            <v>15600</v>
          </cell>
          <cell r="B273" t="str">
            <v>R��QUIRA</v>
          </cell>
          <cell r="C273" t="str">
            <v>BOYAC��</v>
          </cell>
          <cell r="D273">
            <v>1780</v>
          </cell>
        </row>
        <row r="274">
          <cell r="A274">
            <v>15621</v>
          </cell>
          <cell r="B274" t="str">
            <v>ROND��N</v>
          </cell>
          <cell r="C274" t="str">
            <v>BOYAC��</v>
          </cell>
          <cell r="D274">
            <v>1904</v>
          </cell>
        </row>
        <row r="275">
          <cell r="A275">
            <v>15632</v>
          </cell>
          <cell r="B275" t="str">
            <v>SABOY��</v>
          </cell>
          <cell r="C275" t="str">
            <v>BOYAC��</v>
          </cell>
          <cell r="D275">
            <v>1784</v>
          </cell>
        </row>
        <row r="276">
          <cell r="A276">
            <v>15638</v>
          </cell>
          <cell r="B276" t="str">
            <v>S��CHICA</v>
          </cell>
          <cell r="C276" t="str">
            <v>BOYAC��</v>
          </cell>
          <cell r="D276">
            <v>1809</v>
          </cell>
        </row>
        <row r="277">
          <cell r="A277">
            <v>15646</v>
          </cell>
          <cell r="B277" t="str">
            <v>SAMAC��</v>
          </cell>
          <cell r="C277" t="str">
            <v>BOYAC��</v>
          </cell>
          <cell r="D277">
            <v>1556</v>
          </cell>
        </row>
        <row r="278">
          <cell r="A278">
            <v>15660</v>
          </cell>
          <cell r="B278" t="str">
            <v>SAN EDUARDO</v>
          </cell>
          <cell r="C278" t="str">
            <v>BOYAC��</v>
          </cell>
          <cell r="D278" t="str">
            <v>Ordenanza 13 de  Diciembre de 1965</v>
          </cell>
        </row>
        <row r="279">
          <cell r="A279">
            <v>15664</v>
          </cell>
          <cell r="B279" t="str">
            <v>SAN JOSÉ DE PARE</v>
          </cell>
          <cell r="C279" t="str">
            <v>BOYAC��</v>
          </cell>
          <cell r="D279">
            <v>1776</v>
          </cell>
        </row>
        <row r="280">
          <cell r="A280">
            <v>15667</v>
          </cell>
          <cell r="B280" t="str">
            <v>SAN LUIS DE GACENO</v>
          </cell>
          <cell r="C280" t="str">
            <v>BOYAC��</v>
          </cell>
          <cell r="D280" t="str">
            <v>Ordenanza 28 de Diciembre de 1961</v>
          </cell>
        </row>
        <row r="281">
          <cell r="A281">
            <v>15673</v>
          </cell>
          <cell r="B281" t="str">
            <v>SAN MATEO</v>
          </cell>
          <cell r="C281" t="str">
            <v>BOYAC��</v>
          </cell>
          <cell r="D281">
            <v>1777</v>
          </cell>
        </row>
        <row r="282">
          <cell r="A282">
            <v>15676</v>
          </cell>
          <cell r="B282" t="str">
            <v>SAN MIGUEL DE SEMA</v>
          </cell>
          <cell r="C282" t="str">
            <v>BOYAC��</v>
          </cell>
          <cell r="D282" t="str">
            <v>Ordenanza 24 de Diciembre 9 de 1959</v>
          </cell>
        </row>
        <row r="283">
          <cell r="A283">
            <v>15681</v>
          </cell>
          <cell r="B283" t="str">
            <v>SAN PABLO DE BORBUR</v>
          </cell>
          <cell r="C283" t="str">
            <v>BOYAC��</v>
          </cell>
          <cell r="D283" t="str">
            <v>Ordenanza 24 de Diciembre 9 de 1959</v>
          </cell>
        </row>
        <row r="284">
          <cell r="A284">
            <v>15686</v>
          </cell>
          <cell r="B284" t="str">
            <v>SANTANA</v>
          </cell>
          <cell r="C284" t="str">
            <v>BOYAC��</v>
          </cell>
          <cell r="D284">
            <v>1780</v>
          </cell>
        </row>
        <row r="285">
          <cell r="A285">
            <v>15690</v>
          </cell>
          <cell r="B285" t="str">
            <v>SANTA MARÍA</v>
          </cell>
          <cell r="C285" t="str">
            <v>BOYAC��</v>
          </cell>
          <cell r="D285" t="str">
            <v>Ordenanza 28 de Diciembre 1 de 1961</v>
          </cell>
        </row>
        <row r="286">
          <cell r="A286">
            <v>15693</v>
          </cell>
          <cell r="B286" t="str">
            <v>SANTA ROSA DE VITERBO</v>
          </cell>
          <cell r="C286" t="str">
            <v>BOYAC��</v>
          </cell>
          <cell r="D286">
            <v>1754</v>
          </cell>
        </row>
        <row r="287">
          <cell r="A287">
            <v>15696</v>
          </cell>
          <cell r="B287" t="str">
            <v>SANTA SOF��A</v>
          </cell>
          <cell r="C287" t="str">
            <v>BOYAC��</v>
          </cell>
          <cell r="D287">
            <v>1899</v>
          </cell>
        </row>
        <row r="288">
          <cell r="A288">
            <v>15720</v>
          </cell>
          <cell r="B288" t="str">
            <v>SATIVANORTE</v>
          </cell>
          <cell r="C288" t="str">
            <v>BOYAC��</v>
          </cell>
          <cell r="D288">
            <v>1754</v>
          </cell>
        </row>
        <row r="289">
          <cell r="A289">
            <v>15723</v>
          </cell>
          <cell r="B289" t="str">
            <v>SATIVASUR</v>
          </cell>
          <cell r="C289" t="str">
            <v>BOYAC��</v>
          </cell>
          <cell r="D289">
            <v>1878</v>
          </cell>
        </row>
        <row r="290">
          <cell r="A290">
            <v>15740</v>
          </cell>
          <cell r="B290" t="str">
            <v>SIACHOQUE</v>
          </cell>
          <cell r="C290" t="str">
            <v>BOYAC��</v>
          </cell>
          <cell r="D290" t="str">
            <v>Decreto 2871 de 1982</v>
          </cell>
        </row>
        <row r="291">
          <cell r="A291">
            <v>15753</v>
          </cell>
          <cell r="B291" t="str">
            <v>SOAT��</v>
          </cell>
          <cell r="C291" t="str">
            <v>BOYAC��</v>
          </cell>
          <cell r="D291">
            <v>1729</v>
          </cell>
        </row>
        <row r="292">
          <cell r="A292">
            <v>15755</v>
          </cell>
          <cell r="B292" t="str">
            <v>SOCOT��</v>
          </cell>
          <cell r="C292" t="str">
            <v>BOYAC��</v>
          </cell>
          <cell r="D292">
            <v>1827</v>
          </cell>
        </row>
        <row r="293">
          <cell r="A293">
            <v>15757</v>
          </cell>
          <cell r="B293" t="str">
            <v>SOCHA</v>
          </cell>
          <cell r="C293" t="str">
            <v>BOYAC��</v>
          </cell>
          <cell r="D293">
            <v>1788</v>
          </cell>
        </row>
        <row r="294">
          <cell r="A294">
            <v>15759</v>
          </cell>
          <cell r="B294" t="str">
            <v>SOGAMOSO</v>
          </cell>
          <cell r="C294" t="str">
            <v>BOYAC��</v>
          </cell>
          <cell r="D294">
            <v>1552</v>
          </cell>
        </row>
        <row r="295">
          <cell r="A295">
            <v>15761</v>
          </cell>
          <cell r="B295" t="str">
            <v>SOMONDOCO</v>
          </cell>
          <cell r="C295" t="str">
            <v>BOYAC��</v>
          </cell>
          <cell r="D295">
            <v>1756</v>
          </cell>
        </row>
        <row r="296">
          <cell r="A296">
            <v>15762</v>
          </cell>
          <cell r="B296" t="str">
            <v>SORA</v>
          </cell>
          <cell r="C296" t="str">
            <v>BOYAC��</v>
          </cell>
          <cell r="D296" t="str">
            <v>Ordenanza 41 de Diciembre 14 de 1978</v>
          </cell>
        </row>
        <row r="297">
          <cell r="A297">
            <v>15763</v>
          </cell>
          <cell r="B297" t="str">
            <v>SOTAQUIR��</v>
          </cell>
          <cell r="C297" t="str">
            <v>BOYAC��</v>
          </cell>
          <cell r="D297">
            <v>1794</v>
          </cell>
        </row>
        <row r="298">
          <cell r="A298">
            <v>15764</v>
          </cell>
          <cell r="B298" t="str">
            <v>SORAC��</v>
          </cell>
          <cell r="C298" t="str">
            <v>BOYAC��</v>
          </cell>
          <cell r="D298" t="str">
            <v>Ordenanza 41 de Diciembre 14 de 1978</v>
          </cell>
        </row>
        <row r="299">
          <cell r="A299">
            <v>15774</v>
          </cell>
          <cell r="B299" t="str">
            <v>SUSACÓN</v>
          </cell>
          <cell r="C299" t="str">
            <v>BOYAC��</v>
          </cell>
          <cell r="D299">
            <v>1809</v>
          </cell>
        </row>
        <row r="300">
          <cell r="A300">
            <v>15776</v>
          </cell>
          <cell r="B300" t="str">
            <v>SUTAMARCH��N</v>
          </cell>
          <cell r="C300" t="str">
            <v>BOYAC��</v>
          </cell>
          <cell r="D300">
            <v>1556</v>
          </cell>
        </row>
        <row r="301">
          <cell r="A301">
            <v>15778</v>
          </cell>
          <cell r="B301" t="str">
            <v>SUTATENZA</v>
          </cell>
          <cell r="C301" t="str">
            <v>BOYAC��</v>
          </cell>
          <cell r="D301">
            <v>1754</v>
          </cell>
        </row>
        <row r="302">
          <cell r="A302">
            <v>15790</v>
          </cell>
          <cell r="B302" t="str">
            <v>TASCO</v>
          </cell>
          <cell r="C302" t="str">
            <v>BOYAC��</v>
          </cell>
          <cell r="D302">
            <v>1778</v>
          </cell>
        </row>
        <row r="303">
          <cell r="A303">
            <v>15798</v>
          </cell>
          <cell r="B303" t="str">
            <v>TENZA</v>
          </cell>
          <cell r="C303" t="str">
            <v>BOYAC��</v>
          </cell>
          <cell r="D303">
            <v>1754</v>
          </cell>
        </row>
        <row r="304">
          <cell r="A304">
            <v>15804</v>
          </cell>
          <cell r="B304" t="str">
            <v>TIBAN��</v>
          </cell>
          <cell r="C304" t="str">
            <v>BOYAC��</v>
          </cell>
          <cell r="D304">
            <v>1777</v>
          </cell>
        </row>
        <row r="305">
          <cell r="A305">
            <v>15806</v>
          </cell>
          <cell r="B305" t="str">
            <v>TIBASOSA</v>
          </cell>
          <cell r="C305" t="str">
            <v>BOYAC��</v>
          </cell>
          <cell r="D305">
            <v>1708</v>
          </cell>
        </row>
        <row r="306">
          <cell r="A306">
            <v>15808</v>
          </cell>
          <cell r="B306" t="str">
            <v>TINJAC��</v>
          </cell>
          <cell r="C306" t="str">
            <v>BOYAC��</v>
          </cell>
          <cell r="D306">
            <v>1660</v>
          </cell>
        </row>
        <row r="307">
          <cell r="A307">
            <v>15810</v>
          </cell>
          <cell r="B307" t="str">
            <v>TIPACOQUE</v>
          </cell>
          <cell r="C307" t="str">
            <v>BOYAC��</v>
          </cell>
          <cell r="D307" t="str">
            <v>Ordenanza 17 Noviembre 28 de 1968</v>
          </cell>
        </row>
        <row r="308">
          <cell r="A308">
            <v>15814</v>
          </cell>
          <cell r="B308" t="str">
            <v>TOCA</v>
          </cell>
          <cell r="C308" t="str">
            <v>BOYAC��</v>
          </cell>
          <cell r="D308">
            <v>1767</v>
          </cell>
        </row>
        <row r="309">
          <cell r="A309">
            <v>15816</v>
          </cell>
          <cell r="B309" t="str">
            <v>TOG����</v>
          </cell>
          <cell r="C309" t="str">
            <v>BOYAC��</v>
          </cell>
          <cell r="D309">
            <v>1857</v>
          </cell>
        </row>
        <row r="310">
          <cell r="A310">
            <v>15820</v>
          </cell>
          <cell r="B310" t="str">
            <v>T��PAGA</v>
          </cell>
          <cell r="C310" t="str">
            <v>BOYAC��</v>
          </cell>
          <cell r="D310">
            <v>1794</v>
          </cell>
        </row>
        <row r="311">
          <cell r="A311">
            <v>15822</v>
          </cell>
          <cell r="B311" t="str">
            <v>TOTA</v>
          </cell>
          <cell r="C311" t="str">
            <v>BOYAC��</v>
          </cell>
          <cell r="D311">
            <v>1796</v>
          </cell>
        </row>
        <row r="312">
          <cell r="A312">
            <v>15832</v>
          </cell>
          <cell r="B312" t="str">
            <v>TUNUNGU��</v>
          </cell>
          <cell r="C312" t="str">
            <v>BOYAC��</v>
          </cell>
          <cell r="D312" t="str">
            <v>Ordenanza 37 Noviembre 30 de 1962</v>
          </cell>
        </row>
        <row r="313">
          <cell r="A313">
            <v>15835</v>
          </cell>
          <cell r="B313" t="str">
            <v>TURMEQU��</v>
          </cell>
          <cell r="C313" t="str">
            <v>BOYAC��</v>
          </cell>
          <cell r="D313">
            <v>1537</v>
          </cell>
        </row>
        <row r="314">
          <cell r="A314">
            <v>15837</v>
          </cell>
          <cell r="B314" t="str">
            <v>TUTA</v>
          </cell>
          <cell r="C314" t="str">
            <v>BOYAC��</v>
          </cell>
          <cell r="D314">
            <v>1725</v>
          </cell>
        </row>
        <row r="315">
          <cell r="A315">
            <v>15839</v>
          </cell>
          <cell r="B315" t="str">
            <v>TUTAZ��</v>
          </cell>
          <cell r="C315" t="str">
            <v>BOYAC��</v>
          </cell>
          <cell r="D315">
            <v>1849</v>
          </cell>
        </row>
        <row r="316">
          <cell r="A316">
            <v>15842</v>
          </cell>
          <cell r="B316" t="str">
            <v>��MBITA</v>
          </cell>
          <cell r="C316" t="str">
            <v>BOYAC��</v>
          </cell>
          <cell r="D316">
            <v>1780</v>
          </cell>
        </row>
        <row r="317">
          <cell r="A317">
            <v>15861</v>
          </cell>
          <cell r="B317" t="str">
            <v>VENTAQUEMADA</v>
          </cell>
          <cell r="C317" t="str">
            <v>BOYAC��</v>
          </cell>
          <cell r="D317">
            <v>1777</v>
          </cell>
        </row>
        <row r="318">
          <cell r="A318">
            <v>15879</v>
          </cell>
          <cell r="B318" t="str">
            <v>VIRACACH��</v>
          </cell>
          <cell r="C318" t="str">
            <v>BOYAC��</v>
          </cell>
          <cell r="D318">
            <v>1787</v>
          </cell>
        </row>
        <row r="319">
          <cell r="A319">
            <v>15897</v>
          </cell>
          <cell r="B319" t="str">
            <v>ZETAQUIRA</v>
          </cell>
          <cell r="C319" t="str">
            <v>BOYAC��</v>
          </cell>
          <cell r="D319">
            <v>1765</v>
          </cell>
        </row>
        <row r="320">
          <cell r="A320">
            <v>17001</v>
          </cell>
          <cell r="B320" t="str">
            <v>MANIZALES</v>
          </cell>
          <cell r="C320" t="str">
            <v>CALDAS</v>
          </cell>
          <cell r="D320">
            <v>1849</v>
          </cell>
        </row>
        <row r="321">
          <cell r="A321">
            <v>17013</v>
          </cell>
          <cell r="B321" t="str">
            <v>AGUADAS</v>
          </cell>
          <cell r="C321" t="str">
            <v>CALDAS</v>
          </cell>
          <cell r="D321">
            <v>1808</v>
          </cell>
        </row>
        <row r="322">
          <cell r="A322">
            <v>17042</v>
          </cell>
          <cell r="B322" t="str">
            <v>ANSERMA</v>
          </cell>
          <cell r="C322" t="str">
            <v>CALDAS</v>
          </cell>
          <cell r="D322">
            <v>1882</v>
          </cell>
        </row>
        <row r="323">
          <cell r="A323">
            <v>17050</v>
          </cell>
          <cell r="B323" t="str">
            <v>ARANZAZU</v>
          </cell>
          <cell r="C323" t="str">
            <v>CALDAS</v>
          </cell>
          <cell r="D323" t="str">
            <v>Ordenanza 27 de Octubre 22 de 1855</v>
          </cell>
        </row>
        <row r="324">
          <cell r="A324">
            <v>17088</v>
          </cell>
          <cell r="B324" t="str">
            <v>BELALC��ZAR</v>
          </cell>
          <cell r="C324" t="str">
            <v>CALDAS</v>
          </cell>
          <cell r="D324" t="str">
            <v>Ordenanza 17 de 1911</v>
          </cell>
        </row>
        <row r="325">
          <cell r="A325">
            <v>17174</v>
          </cell>
          <cell r="B325" t="str">
            <v>CHINCHIN��</v>
          </cell>
          <cell r="C325" t="str">
            <v>CALDAS</v>
          </cell>
          <cell r="D325" t="str">
            <v>Ordenanza 21 de Abril 26 de 1930</v>
          </cell>
        </row>
        <row r="326">
          <cell r="A326">
            <v>17272</v>
          </cell>
          <cell r="B326" t="str">
            <v>FILADELFIA</v>
          </cell>
          <cell r="C326" t="str">
            <v>CALDAS</v>
          </cell>
          <cell r="D326" t="str">
            <v>Ley 253 de 1873</v>
          </cell>
        </row>
        <row r="327">
          <cell r="A327">
            <v>17380</v>
          </cell>
          <cell r="B327" t="str">
            <v>LA DORADA</v>
          </cell>
          <cell r="C327" t="str">
            <v>CALDAS</v>
          </cell>
          <cell r="D327" t="str">
            <v>Ordenanza 43 de 1923</v>
          </cell>
        </row>
        <row r="328">
          <cell r="A328">
            <v>17388</v>
          </cell>
          <cell r="B328" t="str">
            <v>LA MERCED</v>
          </cell>
          <cell r="C328" t="str">
            <v>CALDAS</v>
          </cell>
          <cell r="D328" t="str">
            <v>Ordenanza 1 de Octubre 21 de 1969</v>
          </cell>
        </row>
        <row r="329">
          <cell r="A329">
            <v>17433</v>
          </cell>
          <cell r="B329" t="str">
            <v>MANZANARES</v>
          </cell>
          <cell r="C329" t="str">
            <v>CALDAS</v>
          </cell>
          <cell r="D329">
            <v>1888</v>
          </cell>
        </row>
        <row r="330">
          <cell r="A330">
            <v>17442</v>
          </cell>
          <cell r="B330" t="str">
            <v>MARMATO</v>
          </cell>
          <cell r="C330" t="str">
            <v>CALDAS</v>
          </cell>
          <cell r="D330">
            <v>1537</v>
          </cell>
        </row>
        <row r="331">
          <cell r="A331">
            <v>17444</v>
          </cell>
          <cell r="B331" t="str">
            <v>MARQUETALIA</v>
          </cell>
          <cell r="C331" t="str">
            <v>CALDAS</v>
          </cell>
          <cell r="D331" t="str">
            <v>Ordenanza 32 de Abril 26 de 1924</v>
          </cell>
        </row>
        <row r="332">
          <cell r="A332">
            <v>17446</v>
          </cell>
          <cell r="B332" t="str">
            <v>MARULANDA</v>
          </cell>
          <cell r="C332" t="str">
            <v>CALDAS</v>
          </cell>
          <cell r="D332">
            <v>1887</v>
          </cell>
        </row>
        <row r="333">
          <cell r="A333">
            <v>17486</v>
          </cell>
          <cell r="B333" t="str">
            <v>NEIRA</v>
          </cell>
          <cell r="C333" t="str">
            <v>CALDAS</v>
          </cell>
          <cell r="D333">
            <v>1844</v>
          </cell>
        </row>
        <row r="334">
          <cell r="A334">
            <v>17495</v>
          </cell>
          <cell r="B334" t="str">
            <v>NORCASIA</v>
          </cell>
          <cell r="C334" t="str">
            <v>CALDAS</v>
          </cell>
          <cell r="D334" t="str">
            <v>Ordenanza 327 del 30 de Junio de 1999</v>
          </cell>
        </row>
        <row r="335">
          <cell r="A335">
            <v>17513</v>
          </cell>
          <cell r="B335" t="str">
            <v>P��CORA</v>
          </cell>
          <cell r="C335" t="str">
            <v>CALDAS</v>
          </cell>
          <cell r="D335">
            <v>1934</v>
          </cell>
        </row>
        <row r="336">
          <cell r="A336">
            <v>17524</v>
          </cell>
          <cell r="B336" t="str">
            <v>PALESTINA</v>
          </cell>
          <cell r="C336" t="str">
            <v>CALDAS</v>
          </cell>
          <cell r="D336" t="str">
            <v>Ordenanza 19 de 15 de Abril de 1913</v>
          </cell>
        </row>
        <row r="337">
          <cell r="A337">
            <v>17541</v>
          </cell>
          <cell r="B337" t="str">
            <v>PENSILVANIA</v>
          </cell>
          <cell r="C337" t="str">
            <v>CALDAS</v>
          </cell>
          <cell r="D337">
            <v>1911</v>
          </cell>
        </row>
        <row r="338">
          <cell r="A338">
            <v>17614</v>
          </cell>
          <cell r="B338" t="str">
            <v>RIOSUCIO</v>
          </cell>
          <cell r="C338" t="str">
            <v>CALDAS</v>
          </cell>
          <cell r="D338">
            <v>1846</v>
          </cell>
        </row>
        <row r="339">
          <cell r="A339">
            <v>17616</v>
          </cell>
          <cell r="B339" t="str">
            <v>RISARALDA</v>
          </cell>
          <cell r="C339" t="str">
            <v>CALDAS</v>
          </cell>
          <cell r="D339">
            <v>1916</v>
          </cell>
        </row>
        <row r="340">
          <cell r="A340">
            <v>17653</v>
          </cell>
          <cell r="B340" t="str">
            <v>SALAMINA</v>
          </cell>
          <cell r="C340" t="str">
            <v>CALDAS</v>
          </cell>
          <cell r="D340">
            <v>1825</v>
          </cell>
        </row>
        <row r="341">
          <cell r="A341">
            <v>17662</v>
          </cell>
          <cell r="B341" t="str">
            <v>SAMAN��</v>
          </cell>
          <cell r="C341" t="str">
            <v>CALDAS</v>
          </cell>
          <cell r="D341" t="str">
            <v>Decreto 1181 de Octubre 20 de 1908</v>
          </cell>
        </row>
        <row r="342">
          <cell r="A342">
            <v>17665</v>
          </cell>
          <cell r="B342" t="str">
            <v>SAN JOSÉ</v>
          </cell>
          <cell r="C342" t="str">
            <v>CALDAS</v>
          </cell>
          <cell r="D342" t="str">
            <v>ORD 233 DE DICIEMBRE 17 DE 1997</v>
          </cell>
        </row>
        <row r="343">
          <cell r="A343">
            <v>17777</v>
          </cell>
          <cell r="B343" t="str">
            <v>SUP��A</v>
          </cell>
          <cell r="C343" t="str">
            <v>CALDAS</v>
          </cell>
          <cell r="D343">
            <v>1540</v>
          </cell>
        </row>
        <row r="344">
          <cell r="A344">
            <v>17867</v>
          </cell>
          <cell r="B344" t="str">
            <v>VICTORIA</v>
          </cell>
          <cell r="C344" t="str">
            <v>CALDAS</v>
          </cell>
          <cell r="D344">
            <v>1907</v>
          </cell>
        </row>
        <row r="345">
          <cell r="A345">
            <v>17873</v>
          </cell>
          <cell r="B345" t="str">
            <v>VILLAMARÍA</v>
          </cell>
          <cell r="C345" t="str">
            <v>CALDAS</v>
          </cell>
          <cell r="D345">
            <v>1852</v>
          </cell>
        </row>
        <row r="346">
          <cell r="A346">
            <v>17877</v>
          </cell>
          <cell r="B346" t="str">
            <v>VITERBO</v>
          </cell>
          <cell r="C346" t="str">
            <v>CALDAS</v>
          </cell>
          <cell r="D346" t="str">
            <v>Decreto 826 de Diciembre 31 de  1951</v>
          </cell>
        </row>
        <row r="347">
          <cell r="A347">
            <v>18001</v>
          </cell>
          <cell r="B347" t="str">
            <v>FLORENCIA</v>
          </cell>
          <cell r="C347" t="str">
            <v>CAQUET��</v>
          </cell>
          <cell r="D347" t="str">
            <v>Decreto 642 de Junio 17 de 1912</v>
          </cell>
        </row>
        <row r="348">
          <cell r="A348">
            <v>18029</v>
          </cell>
          <cell r="B348" t="str">
            <v>ALBANIA</v>
          </cell>
          <cell r="C348" t="str">
            <v>CAQUET��</v>
          </cell>
          <cell r="D348" t="str">
            <v>Ordenanza 3 de Noviembre 12 de 1985</v>
          </cell>
        </row>
        <row r="349">
          <cell r="A349">
            <v>18094</v>
          </cell>
          <cell r="B349" t="str">
            <v>BEL��N DE LOS ANDAQU��ES</v>
          </cell>
          <cell r="C349" t="str">
            <v>CAQUET��</v>
          </cell>
          <cell r="D349" t="str">
            <v>Decreto 963 de Marzo 14 de 1950</v>
          </cell>
        </row>
        <row r="350">
          <cell r="A350">
            <v>18150</v>
          </cell>
          <cell r="B350" t="str">
            <v>CARTAGENA DEL CHAIR��</v>
          </cell>
          <cell r="C350" t="str">
            <v>CAQUET��</v>
          </cell>
          <cell r="D350" t="str">
            <v>Ordenanza 3 de Noviembre 12 de 1985</v>
          </cell>
        </row>
        <row r="351">
          <cell r="A351">
            <v>18205</v>
          </cell>
          <cell r="B351" t="str">
            <v>CURILLO</v>
          </cell>
          <cell r="C351" t="str">
            <v>CAQUET��</v>
          </cell>
          <cell r="D351" t="str">
            <v>Ordenanza 3 de Noviembre 12 de 1985</v>
          </cell>
        </row>
        <row r="352">
          <cell r="A352">
            <v>18247</v>
          </cell>
          <cell r="B352" t="str">
            <v>EL DONCELLO</v>
          </cell>
          <cell r="C352" t="str">
            <v>CAQUET��</v>
          </cell>
          <cell r="D352" t="str">
            <v>Decreto 1678 de Septiembre 7 de 1967</v>
          </cell>
        </row>
        <row r="353">
          <cell r="A353">
            <v>18256</v>
          </cell>
          <cell r="B353" t="str">
            <v>EL PAUJ��L</v>
          </cell>
          <cell r="C353" t="str">
            <v>CAQUET��</v>
          </cell>
          <cell r="D353" t="str">
            <v>Decreto 1678 de Septiembret 7 de 1967</v>
          </cell>
        </row>
        <row r="354">
          <cell r="A354">
            <v>18410</v>
          </cell>
          <cell r="B354" t="str">
            <v>LA MONTAÑITA</v>
          </cell>
          <cell r="C354" t="str">
            <v>CAQUET��</v>
          </cell>
          <cell r="D354" t="str">
            <v>Decreto 83 de Julio 6 de 1955</v>
          </cell>
        </row>
        <row r="355">
          <cell r="A355">
            <v>18460</v>
          </cell>
          <cell r="B355" t="str">
            <v>MIL��N</v>
          </cell>
          <cell r="C355" t="str">
            <v>CAQUET��</v>
          </cell>
          <cell r="D355" t="str">
            <v>Ordenanza 3 de Noviembre 12 de 1985</v>
          </cell>
        </row>
        <row r="356">
          <cell r="A356">
            <v>18479</v>
          </cell>
          <cell r="B356" t="str">
            <v>MORELIA</v>
          </cell>
          <cell r="C356" t="str">
            <v>CAQUET��</v>
          </cell>
          <cell r="D356" t="str">
            <v>Ordenanza 3 de Noviembre 12 de 1985</v>
          </cell>
        </row>
        <row r="357">
          <cell r="A357">
            <v>18592</v>
          </cell>
          <cell r="B357" t="str">
            <v>PUERTO RICO</v>
          </cell>
          <cell r="C357" t="str">
            <v>CAQUET��</v>
          </cell>
          <cell r="D357" t="str">
            <v>Decreto 1678 de Septiembretiembre 7 de 1967</v>
          </cell>
        </row>
        <row r="358">
          <cell r="A358">
            <v>18610</v>
          </cell>
          <cell r="B358" t="str">
            <v>SAN JOSÉ DEL FRAGUA</v>
          </cell>
          <cell r="C358" t="str">
            <v>CAQUET��</v>
          </cell>
          <cell r="D358" t="str">
            <v>Ordenanza 3 de Noviembre 12 de 1985</v>
          </cell>
        </row>
        <row r="359">
          <cell r="A359">
            <v>18753</v>
          </cell>
          <cell r="B359" t="str">
            <v>SAN VICENTE DEL CAGU��N</v>
          </cell>
          <cell r="C359" t="str">
            <v>CAQUET��</v>
          </cell>
          <cell r="D359" t="str">
            <v>Decreto 963 de Marzo 14 de 1950</v>
          </cell>
        </row>
        <row r="360">
          <cell r="A360">
            <v>18756</v>
          </cell>
          <cell r="B360" t="str">
            <v>SOLANO</v>
          </cell>
          <cell r="C360" t="str">
            <v>CAQUET��</v>
          </cell>
          <cell r="D360" t="str">
            <v>Ordenanza 3 de Noviembre 12 de 1985</v>
          </cell>
        </row>
        <row r="361">
          <cell r="A361">
            <v>18785</v>
          </cell>
          <cell r="B361" t="str">
            <v>SOLITA</v>
          </cell>
          <cell r="C361" t="str">
            <v>CAQUET��</v>
          </cell>
          <cell r="D361" t="str">
            <v>ORD 28 DE NOVIEMBRE 27 DE 1996</v>
          </cell>
        </row>
        <row r="362">
          <cell r="A362">
            <v>18860</v>
          </cell>
          <cell r="B362" t="str">
            <v>VALPARAÍSO</v>
          </cell>
          <cell r="C362" t="str">
            <v>CAQUET��</v>
          </cell>
          <cell r="D362" t="str">
            <v>Ordenanza 3 de Noviembre 12 de 1985</v>
          </cell>
        </row>
        <row r="363">
          <cell r="A363">
            <v>19001</v>
          </cell>
          <cell r="B363" t="str">
            <v>POPAYÁN</v>
          </cell>
          <cell r="C363" t="str">
            <v>CAUCA</v>
          </cell>
          <cell r="D363">
            <v>1537</v>
          </cell>
        </row>
        <row r="364">
          <cell r="A364">
            <v>19022</v>
          </cell>
          <cell r="B364" t="str">
            <v>ALMAGUER</v>
          </cell>
          <cell r="C364" t="str">
            <v>CAUCA</v>
          </cell>
          <cell r="D364">
            <v>1799</v>
          </cell>
        </row>
        <row r="365">
          <cell r="A365">
            <v>19050</v>
          </cell>
          <cell r="B365" t="str">
            <v>ARGELIA</v>
          </cell>
          <cell r="C365" t="str">
            <v>CAUCA</v>
          </cell>
          <cell r="D365" t="str">
            <v>Ordenanza 2 de Noviembre 8 de 1967</v>
          </cell>
        </row>
        <row r="366">
          <cell r="A366">
            <v>19075</v>
          </cell>
          <cell r="B366" t="str">
            <v>BALBOA</v>
          </cell>
          <cell r="C366" t="str">
            <v>CAUCA</v>
          </cell>
          <cell r="D366" t="str">
            <v>Ordenanza 1 de Octubre 20 de 1967</v>
          </cell>
        </row>
        <row r="367">
          <cell r="A367">
            <v>19100</v>
          </cell>
          <cell r="B367" t="str">
            <v>BOLÍVAR</v>
          </cell>
          <cell r="C367" t="str">
            <v>CAUCA</v>
          </cell>
          <cell r="D367">
            <v>1793</v>
          </cell>
        </row>
        <row r="368">
          <cell r="A368">
            <v>19110</v>
          </cell>
          <cell r="B368" t="str">
            <v>BUENOS AIRES</v>
          </cell>
          <cell r="C368" t="str">
            <v>CAUCA</v>
          </cell>
          <cell r="D368">
            <v>1851</v>
          </cell>
        </row>
        <row r="369">
          <cell r="A369">
            <v>19130</v>
          </cell>
          <cell r="B369" t="str">
            <v>CAJIB��O</v>
          </cell>
          <cell r="C369" t="str">
            <v>CAUCA</v>
          </cell>
          <cell r="D369">
            <v>1824</v>
          </cell>
        </row>
        <row r="370">
          <cell r="A370">
            <v>19137</v>
          </cell>
          <cell r="B370" t="str">
            <v>CALDONO</v>
          </cell>
          <cell r="C370" t="str">
            <v>CAUCA</v>
          </cell>
          <cell r="D370">
            <v>1746</v>
          </cell>
        </row>
        <row r="371">
          <cell r="A371">
            <v>19142</v>
          </cell>
          <cell r="B371" t="str">
            <v>CALOTO</v>
          </cell>
          <cell r="C371" t="str">
            <v>CAUCA</v>
          </cell>
          <cell r="D371">
            <v>1543</v>
          </cell>
        </row>
        <row r="372">
          <cell r="A372">
            <v>19212</v>
          </cell>
          <cell r="B372" t="str">
            <v>CORINTO</v>
          </cell>
          <cell r="C372" t="str">
            <v>CAUCA</v>
          </cell>
          <cell r="D372">
            <v>1868</v>
          </cell>
        </row>
        <row r="373">
          <cell r="A373">
            <v>19256</v>
          </cell>
          <cell r="B373" t="str">
            <v>EL TAMBO</v>
          </cell>
          <cell r="C373" t="str">
            <v>CAUCA</v>
          </cell>
          <cell r="D373" t="str">
            <v>Ordenanza 45 de 1914</v>
          </cell>
        </row>
        <row r="374">
          <cell r="A374">
            <v>19290</v>
          </cell>
          <cell r="B374" t="str">
            <v>FLORENCIA</v>
          </cell>
          <cell r="C374" t="str">
            <v>CAUCA</v>
          </cell>
          <cell r="D374" t="str">
            <v>Ordenanza 1 de Ene 4 de 1993</v>
          </cell>
        </row>
        <row r="375">
          <cell r="A375">
            <v>19300</v>
          </cell>
          <cell r="B375" t="str">
            <v>GUACHEN��</v>
          </cell>
          <cell r="C375" t="str">
            <v>CAUCA</v>
          </cell>
          <cell r="D375" t="str">
            <v>Decreto 0653 de Diciembre 19 de 2006</v>
          </cell>
        </row>
        <row r="376">
          <cell r="A376">
            <v>19318</v>
          </cell>
          <cell r="B376" t="str">
            <v>GUAPI</v>
          </cell>
          <cell r="C376" t="str">
            <v>CAUCA</v>
          </cell>
          <cell r="D376">
            <v>1915</v>
          </cell>
        </row>
        <row r="377">
          <cell r="A377">
            <v>19355</v>
          </cell>
          <cell r="B377" t="str">
            <v>INZ��</v>
          </cell>
          <cell r="C377" t="str">
            <v>CAUCA</v>
          </cell>
          <cell r="D377">
            <v>1885</v>
          </cell>
        </row>
        <row r="378">
          <cell r="A378">
            <v>19364</v>
          </cell>
          <cell r="B378" t="str">
            <v>JAMBAL��</v>
          </cell>
          <cell r="C378" t="str">
            <v>CAUCA</v>
          </cell>
          <cell r="D378">
            <v>1915</v>
          </cell>
        </row>
        <row r="379">
          <cell r="A379">
            <v>19392</v>
          </cell>
          <cell r="B379" t="str">
            <v>LA SIERRA</v>
          </cell>
          <cell r="C379" t="str">
            <v>CAUCA</v>
          </cell>
          <cell r="D379">
            <v>1915</v>
          </cell>
        </row>
        <row r="380">
          <cell r="A380">
            <v>19397</v>
          </cell>
          <cell r="B380" t="str">
            <v>LA VEGA</v>
          </cell>
          <cell r="C380" t="str">
            <v>CAUCA</v>
          </cell>
          <cell r="D380">
            <v>1915</v>
          </cell>
        </row>
        <row r="381">
          <cell r="A381">
            <v>19418</v>
          </cell>
          <cell r="B381" t="str">
            <v>L��PEZ DE MICAY</v>
          </cell>
          <cell r="C381" t="str">
            <v>CAUCA</v>
          </cell>
          <cell r="D381">
            <v>1911</v>
          </cell>
        </row>
        <row r="382">
          <cell r="A382">
            <v>19450</v>
          </cell>
          <cell r="B382" t="str">
            <v>MERCADERES</v>
          </cell>
          <cell r="C382" t="str">
            <v>CAUCA</v>
          </cell>
          <cell r="D382">
            <v>1915</v>
          </cell>
        </row>
        <row r="383">
          <cell r="A383">
            <v>19455</v>
          </cell>
          <cell r="B383" t="str">
            <v>MIRANDA</v>
          </cell>
          <cell r="C383" t="str">
            <v>CAUCA</v>
          </cell>
          <cell r="D383">
            <v>1899</v>
          </cell>
        </row>
        <row r="384">
          <cell r="A384">
            <v>19473</v>
          </cell>
          <cell r="B384" t="str">
            <v>MORALES</v>
          </cell>
          <cell r="C384" t="str">
            <v>CAUCA</v>
          </cell>
          <cell r="D384">
            <v>1915</v>
          </cell>
        </row>
        <row r="385">
          <cell r="A385">
            <v>19513</v>
          </cell>
          <cell r="B385" t="str">
            <v>PADILLA</v>
          </cell>
          <cell r="C385" t="str">
            <v>CAUCA</v>
          </cell>
          <cell r="D385" t="str">
            <v>Ordenanza 4 de Diciembre 14 de 1967</v>
          </cell>
        </row>
        <row r="386">
          <cell r="A386">
            <v>19517</v>
          </cell>
          <cell r="B386" t="str">
            <v>P��EZ</v>
          </cell>
          <cell r="C386" t="str">
            <v>CAUCA</v>
          </cell>
          <cell r="D386">
            <v>1907</v>
          </cell>
        </row>
        <row r="387">
          <cell r="A387">
            <v>19532</v>
          </cell>
          <cell r="B387" t="str">
            <v>PAT��A</v>
          </cell>
          <cell r="C387" t="str">
            <v>CAUCA</v>
          </cell>
          <cell r="D387" t="str">
            <v>CAMBIO DE CATEGORIA</v>
          </cell>
        </row>
        <row r="388">
          <cell r="A388">
            <v>19533</v>
          </cell>
          <cell r="B388" t="str">
            <v>PIAMONTE</v>
          </cell>
          <cell r="C388" t="str">
            <v>CAUCA</v>
          </cell>
          <cell r="D388" t="str">
            <v>ORD 24 DE NOVIEMBRE 18 DE 1996</v>
          </cell>
        </row>
        <row r="389">
          <cell r="A389">
            <v>19548</v>
          </cell>
          <cell r="B389" t="str">
            <v>PIENDAM�� - TUN��A</v>
          </cell>
          <cell r="C389" t="str">
            <v>CAUCA</v>
          </cell>
          <cell r="D389">
            <v>1907</v>
          </cell>
        </row>
        <row r="390">
          <cell r="A390">
            <v>19573</v>
          </cell>
          <cell r="B390" t="str">
            <v>PUERTO TEJADA</v>
          </cell>
          <cell r="C390" t="str">
            <v>CAUCA</v>
          </cell>
          <cell r="D390" t="str">
            <v>Ordenanza 15 de Abril 2 de 1912</v>
          </cell>
        </row>
        <row r="391">
          <cell r="A391">
            <v>19585</v>
          </cell>
          <cell r="B391" t="str">
            <v>PURACÉ</v>
          </cell>
          <cell r="C391" t="str">
            <v>CAUCA</v>
          </cell>
          <cell r="D391">
            <v>1915</v>
          </cell>
        </row>
        <row r="392">
          <cell r="A392">
            <v>19622</v>
          </cell>
          <cell r="B392" t="str">
            <v>ROSAS</v>
          </cell>
          <cell r="C392" t="str">
            <v>CAUCA</v>
          </cell>
          <cell r="D392">
            <v>1844</v>
          </cell>
        </row>
        <row r="393">
          <cell r="A393">
            <v>19693</v>
          </cell>
          <cell r="B393" t="str">
            <v>SAN SEBASTIÁN</v>
          </cell>
          <cell r="C393" t="str">
            <v>CAUCA</v>
          </cell>
          <cell r="D393">
            <v>1915</v>
          </cell>
        </row>
        <row r="394">
          <cell r="A394">
            <v>19698</v>
          </cell>
          <cell r="B394" t="str">
            <v>SANTANDER DE QUILICHAO</v>
          </cell>
          <cell r="C394" t="str">
            <v>CAUCA</v>
          </cell>
          <cell r="D394">
            <v>1863</v>
          </cell>
        </row>
        <row r="395">
          <cell r="A395">
            <v>19701</v>
          </cell>
          <cell r="B395" t="str">
            <v>SANTA ROSA</v>
          </cell>
          <cell r="C395" t="str">
            <v>CAUCA</v>
          </cell>
          <cell r="D395">
            <v>1915</v>
          </cell>
        </row>
        <row r="396">
          <cell r="A396">
            <v>19743</v>
          </cell>
          <cell r="B396" t="str">
            <v>SILVIA</v>
          </cell>
          <cell r="C396" t="str">
            <v>CAUCA</v>
          </cell>
          <cell r="D396">
            <v>1908</v>
          </cell>
        </row>
        <row r="397">
          <cell r="A397">
            <v>19760</v>
          </cell>
          <cell r="B397" t="str">
            <v>SOTAR�� - PAISPAMBA</v>
          </cell>
          <cell r="C397" t="str">
            <v>CAUCA</v>
          </cell>
          <cell r="D397" t="str">
            <v>Ordenanza 002 del 12 de Marzo de 1936</v>
          </cell>
        </row>
        <row r="398">
          <cell r="A398">
            <v>19780</v>
          </cell>
          <cell r="B398" t="str">
            <v>SUÁREZ</v>
          </cell>
          <cell r="C398" t="str">
            <v>CAUCA</v>
          </cell>
          <cell r="D398" t="str">
            <v>Ordenanza 13 de Diciembre 1 de 1989</v>
          </cell>
        </row>
        <row r="399">
          <cell r="A399">
            <v>19785</v>
          </cell>
          <cell r="B399" t="str">
            <v>SUCRE</v>
          </cell>
          <cell r="C399" t="str">
            <v>CAUCA</v>
          </cell>
          <cell r="D399" t="str">
            <v>Ordenanza 009 del 10 de diciembre de 1999</v>
          </cell>
        </row>
        <row r="400">
          <cell r="A400">
            <v>19807</v>
          </cell>
          <cell r="B400" t="str">
            <v>TIMB��O</v>
          </cell>
          <cell r="C400" t="str">
            <v>CAUCA</v>
          </cell>
          <cell r="D400">
            <v>1535</v>
          </cell>
        </row>
        <row r="401">
          <cell r="A401">
            <v>19809</v>
          </cell>
          <cell r="B401" t="str">
            <v>TIMBIQU��</v>
          </cell>
          <cell r="C401" t="str">
            <v>CAUCA</v>
          </cell>
          <cell r="D401">
            <v>1915</v>
          </cell>
        </row>
        <row r="402">
          <cell r="A402">
            <v>19821</v>
          </cell>
          <cell r="B402" t="str">
            <v>TORIB��O</v>
          </cell>
          <cell r="C402" t="str">
            <v>CAUCA</v>
          </cell>
          <cell r="D402">
            <v>1815</v>
          </cell>
        </row>
        <row r="403">
          <cell r="A403">
            <v>19824</v>
          </cell>
          <cell r="B403" t="str">
            <v>TOTOR��</v>
          </cell>
          <cell r="C403" t="str">
            <v>CAUCA</v>
          </cell>
          <cell r="D403">
            <v>1915</v>
          </cell>
        </row>
        <row r="404">
          <cell r="A404">
            <v>19845</v>
          </cell>
          <cell r="B404" t="str">
            <v>VILLA RICA</v>
          </cell>
          <cell r="C404" t="str">
            <v>CAUCA</v>
          </cell>
          <cell r="D404" t="str">
            <v>Ordenanza 021 de Noviembre 11 de 1998</v>
          </cell>
        </row>
        <row r="405">
          <cell r="A405">
            <v>20001</v>
          </cell>
          <cell r="B405" t="str">
            <v>VALLEDUPAR</v>
          </cell>
          <cell r="C405" t="str">
            <v>CESAR</v>
          </cell>
          <cell r="D405">
            <v>1915</v>
          </cell>
        </row>
        <row r="406">
          <cell r="A406">
            <v>20011</v>
          </cell>
          <cell r="B406" t="str">
            <v>AGUACHICA</v>
          </cell>
          <cell r="C406" t="str">
            <v>CESAR</v>
          </cell>
          <cell r="D406" t="str">
            <v>Ordenanza 40 de 1914</v>
          </cell>
        </row>
        <row r="407">
          <cell r="A407">
            <v>20013</v>
          </cell>
          <cell r="B407" t="str">
            <v>AGUST��N CODAZZI</v>
          </cell>
          <cell r="C407" t="str">
            <v>CESAR</v>
          </cell>
          <cell r="D407" t="str">
            <v>Decreto 179 de Feb 25 de 1958</v>
          </cell>
        </row>
        <row r="408">
          <cell r="A408">
            <v>20032</v>
          </cell>
          <cell r="B408" t="str">
            <v>ASTREA</v>
          </cell>
          <cell r="C408" t="str">
            <v>CESAR</v>
          </cell>
          <cell r="D408" t="str">
            <v>Ordenanza 13 de Noviembre 26 de 1984</v>
          </cell>
        </row>
        <row r="409">
          <cell r="A409">
            <v>20045</v>
          </cell>
          <cell r="B409" t="str">
            <v>BECERRIL</v>
          </cell>
          <cell r="C409" t="str">
            <v>CESAR</v>
          </cell>
          <cell r="D409" t="str">
            <v>Ordenanza 020 del 24 de Noviembre de 1977</v>
          </cell>
        </row>
        <row r="410">
          <cell r="A410">
            <v>20060</v>
          </cell>
          <cell r="B410" t="str">
            <v>BOSCONIA</v>
          </cell>
          <cell r="C410" t="str">
            <v>CESAR</v>
          </cell>
          <cell r="D410" t="str">
            <v>Ordenanza 1 de Noviembre 6 de 1979</v>
          </cell>
        </row>
        <row r="411">
          <cell r="A411">
            <v>20175</v>
          </cell>
          <cell r="B411" t="str">
            <v>CHIMICHAGUA</v>
          </cell>
          <cell r="C411" t="str">
            <v>CESAR</v>
          </cell>
          <cell r="D411" t="str">
            <v>Ordenanza 0054 de 1892</v>
          </cell>
        </row>
        <row r="412">
          <cell r="A412">
            <v>20178</v>
          </cell>
          <cell r="B412" t="str">
            <v>CHIRIGUAN��</v>
          </cell>
          <cell r="C412" t="str">
            <v>CESAR</v>
          </cell>
          <cell r="D412" t="str">
            <v>Ordenanza 04 de 1888</v>
          </cell>
        </row>
        <row r="413">
          <cell r="A413">
            <v>20228</v>
          </cell>
          <cell r="B413" t="str">
            <v>CURUMAN��</v>
          </cell>
          <cell r="C413" t="str">
            <v>CESAR</v>
          </cell>
          <cell r="D413" t="str">
            <v>Ordenanza 36 del 16 de Noviembre de 1965</v>
          </cell>
        </row>
        <row r="414">
          <cell r="A414">
            <v>20238</v>
          </cell>
          <cell r="B414" t="str">
            <v>EL COPEY</v>
          </cell>
          <cell r="C414" t="str">
            <v>CESAR</v>
          </cell>
          <cell r="D414" t="str">
            <v>Ordenanza 8 de Noviembre 3 de 1971</v>
          </cell>
        </row>
        <row r="415">
          <cell r="A415">
            <v>20250</v>
          </cell>
          <cell r="B415" t="str">
            <v>EL PASO</v>
          </cell>
          <cell r="C415" t="str">
            <v>CESAR</v>
          </cell>
          <cell r="D415" t="str">
            <v>Ordenanza 29 de 1979</v>
          </cell>
        </row>
        <row r="416">
          <cell r="A416">
            <v>20295</v>
          </cell>
          <cell r="B416" t="str">
            <v>GAMARRA</v>
          </cell>
          <cell r="C416" t="str">
            <v>CESAR</v>
          </cell>
          <cell r="D416" t="str">
            <v>Ordenanza 15 de Abril 9 de 1929</v>
          </cell>
        </row>
        <row r="417">
          <cell r="A417">
            <v>20310</v>
          </cell>
          <cell r="B417" t="str">
            <v>GONZ��LEZ</v>
          </cell>
          <cell r="C417" t="str">
            <v>CESAR</v>
          </cell>
          <cell r="D417" t="str">
            <v>Ordenanza 31 de 1915</v>
          </cell>
        </row>
        <row r="418">
          <cell r="A418">
            <v>20383</v>
          </cell>
          <cell r="B418" t="str">
            <v>LA GLORIA</v>
          </cell>
          <cell r="C418" t="str">
            <v>CESAR</v>
          </cell>
          <cell r="D418" t="str">
            <v>Ordenanza 32 de 1916</v>
          </cell>
        </row>
        <row r="419">
          <cell r="A419">
            <v>20400</v>
          </cell>
          <cell r="B419" t="str">
            <v>LA JAGUA DE IBIRICO</v>
          </cell>
          <cell r="C419" t="str">
            <v>CESAR</v>
          </cell>
          <cell r="D419" t="str">
            <v>Ordenanza 5 de Diciembre 5 de 1979</v>
          </cell>
        </row>
        <row r="420">
          <cell r="A420">
            <v>20443</v>
          </cell>
          <cell r="B420" t="str">
            <v>MANAURE BALC��N DEL CESAR</v>
          </cell>
          <cell r="C420" t="str">
            <v>CESAR</v>
          </cell>
          <cell r="D420" t="str">
            <v>Ordenanza 19 de Noviembre 28 de 1980</v>
          </cell>
        </row>
        <row r="421">
          <cell r="A421">
            <v>20517</v>
          </cell>
          <cell r="B421" t="str">
            <v>PAILITAS</v>
          </cell>
          <cell r="C421" t="str">
            <v>CESAR</v>
          </cell>
          <cell r="D421" t="str">
            <v>Ordenanza 38 de 1968</v>
          </cell>
        </row>
        <row r="422">
          <cell r="A422">
            <v>20550</v>
          </cell>
          <cell r="B422" t="str">
            <v>PELAYA</v>
          </cell>
          <cell r="C422" t="str">
            <v>CESAR</v>
          </cell>
          <cell r="D422" t="str">
            <v>Ordenanza 4 de 1983</v>
          </cell>
        </row>
        <row r="423">
          <cell r="A423">
            <v>20570</v>
          </cell>
          <cell r="B423" t="str">
            <v>PUEBLO BELLO</v>
          </cell>
          <cell r="C423" t="str">
            <v>CESAR</v>
          </cell>
          <cell r="D423" t="str">
            <v>ORD 37 DE DICIEMBRE 10 DE 1997</v>
          </cell>
        </row>
        <row r="424">
          <cell r="A424">
            <v>20614</v>
          </cell>
          <cell r="B424" t="str">
            <v>R��O DE ORO</v>
          </cell>
          <cell r="C424" t="str">
            <v>CESAR</v>
          </cell>
          <cell r="D424" t="str">
            <v>Ordenanza 10 del 8 de Enero de 1913</v>
          </cell>
        </row>
        <row r="425">
          <cell r="A425">
            <v>20621</v>
          </cell>
          <cell r="B425" t="str">
            <v>LA PAZ</v>
          </cell>
          <cell r="C425" t="str">
            <v>CESAR</v>
          </cell>
          <cell r="D425" t="str">
            <v>Ordenananza 08 de 1935</v>
          </cell>
        </row>
        <row r="426">
          <cell r="A426">
            <v>20710</v>
          </cell>
          <cell r="B426" t="str">
            <v>SAN ALBERTO</v>
          </cell>
          <cell r="C426" t="str">
            <v>CESAR</v>
          </cell>
          <cell r="D426" t="str">
            <v>Ordenanza 003 del 19 de Noviembre de 1976</v>
          </cell>
        </row>
        <row r="427">
          <cell r="A427">
            <v>20750</v>
          </cell>
          <cell r="B427" t="str">
            <v>SAN DIEGO</v>
          </cell>
          <cell r="C427" t="str">
            <v>CESAR</v>
          </cell>
          <cell r="D427" t="str">
            <v>Ordenanza 19 de Noviembre 25 de 1983</v>
          </cell>
        </row>
        <row r="428">
          <cell r="A428">
            <v>20770</v>
          </cell>
          <cell r="B428" t="str">
            <v>SAN MARTÍN</v>
          </cell>
          <cell r="C428" t="str">
            <v>CESAR</v>
          </cell>
          <cell r="D428" t="str">
            <v>Ordenanza 15 de Noviembre 16 de 1983</v>
          </cell>
        </row>
        <row r="429">
          <cell r="A429">
            <v>20787</v>
          </cell>
          <cell r="B429" t="str">
            <v>TAMALAMEQUE</v>
          </cell>
          <cell r="C429" t="str">
            <v>CESAR</v>
          </cell>
          <cell r="D429" t="str">
            <v>Ordenanza 32 de 1915</v>
          </cell>
        </row>
        <row r="430">
          <cell r="A430">
            <v>23001</v>
          </cell>
          <cell r="B430" t="str">
            <v>MONTERÍA</v>
          </cell>
          <cell r="C430" t="str">
            <v>CÓRDOBA</v>
          </cell>
          <cell r="D430" t="str">
            <v>Ordenanza 42 del 27 de Abril de 1923</v>
          </cell>
        </row>
        <row r="431">
          <cell r="A431">
            <v>23068</v>
          </cell>
          <cell r="B431" t="str">
            <v>AYAPEL</v>
          </cell>
          <cell r="C431" t="str">
            <v>C��RDOBA</v>
          </cell>
          <cell r="D431" t="str">
            <v>Ordenanza 42 del 27 de Abril de 1923</v>
          </cell>
        </row>
        <row r="432">
          <cell r="A432">
            <v>23079</v>
          </cell>
          <cell r="B432" t="str">
            <v>BUENAVISTA</v>
          </cell>
          <cell r="C432" t="str">
            <v>C��RDOBA</v>
          </cell>
          <cell r="D432" t="str">
            <v>Ordenanza 10  de Diciembre de 1969</v>
          </cell>
        </row>
        <row r="433">
          <cell r="A433">
            <v>23090</v>
          </cell>
          <cell r="B433" t="str">
            <v>CANALETE</v>
          </cell>
          <cell r="C433" t="str">
            <v>C��RDOBA</v>
          </cell>
          <cell r="D433" t="str">
            <v>Ordenanza 28 de 1978</v>
          </cell>
        </row>
        <row r="434">
          <cell r="A434">
            <v>23162</v>
          </cell>
          <cell r="B434" t="str">
            <v>CERET��</v>
          </cell>
          <cell r="C434" t="str">
            <v>C��RDOBA</v>
          </cell>
          <cell r="D434">
            <v>1923</v>
          </cell>
        </row>
        <row r="435">
          <cell r="A435">
            <v>23168</v>
          </cell>
          <cell r="B435" t="str">
            <v>CHIM��</v>
          </cell>
          <cell r="C435" t="str">
            <v>C��RDOBA</v>
          </cell>
          <cell r="D435">
            <v>1927</v>
          </cell>
        </row>
        <row r="436">
          <cell r="A436">
            <v>23182</v>
          </cell>
          <cell r="B436" t="str">
            <v>CHIN��</v>
          </cell>
          <cell r="C436" t="str">
            <v>C��RDOBA</v>
          </cell>
          <cell r="D436" t="str">
            <v>Ordenanza 42 del 27 de Abril de 1923</v>
          </cell>
        </row>
        <row r="437">
          <cell r="A437">
            <v>23189</v>
          </cell>
          <cell r="B437" t="str">
            <v>CI��NAGA DE ORO</v>
          </cell>
          <cell r="C437" t="str">
            <v>C��RDOBA</v>
          </cell>
          <cell r="D437">
            <v>1923</v>
          </cell>
        </row>
        <row r="438">
          <cell r="A438">
            <v>23300</v>
          </cell>
          <cell r="B438" t="str">
            <v>COTORRA</v>
          </cell>
          <cell r="C438" t="str">
            <v>C��RDOBA</v>
          </cell>
          <cell r="D438" t="str">
            <v>ORD 03 DE ABRIL 08 DE 1997</v>
          </cell>
        </row>
        <row r="439">
          <cell r="A439">
            <v>23350</v>
          </cell>
          <cell r="B439" t="str">
            <v>LA APARTADA</v>
          </cell>
          <cell r="C439" t="str">
            <v>C��RDOBA</v>
          </cell>
          <cell r="D439" t="str">
            <v>ORD 07 DE MAYO 06 DE 1997</v>
          </cell>
        </row>
        <row r="440">
          <cell r="A440">
            <v>23417</v>
          </cell>
          <cell r="B440" t="str">
            <v>LORICA</v>
          </cell>
          <cell r="C440" t="str">
            <v>C��RDOBA</v>
          </cell>
          <cell r="D440">
            <v>1739</v>
          </cell>
        </row>
        <row r="441">
          <cell r="A441">
            <v>23419</v>
          </cell>
          <cell r="B441" t="str">
            <v>LOS C��RDOBAS</v>
          </cell>
          <cell r="C441" t="str">
            <v>C��RDOBA</v>
          </cell>
          <cell r="D441" t="str">
            <v>Ordenanza 6 de Junio 6 de 1963</v>
          </cell>
        </row>
        <row r="442">
          <cell r="A442">
            <v>23464</v>
          </cell>
          <cell r="B442" t="str">
            <v>MOMIL</v>
          </cell>
          <cell r="C442" t="str">
            <v>C��RDOBA</v>
          </cell>
          <cell r="D442" t="str">
            <v>Ordenanza 21 de 1963</v>
          </cell>
        </row>
        <row r="443">
          <cell r="A443">
            <v>23466</v>
          </cell>
          <cell r="B443" t="str">
            <v>MONTELÍBANO</v>
          </cell>
          <cell r="C443" t="str">
            <v>C��RDOBA</v>
          </cell>
          <cell r="D443" t="str">
            <v>Decreto 810 del 4 de Marzo de 1954</v>
          </cell>
        </row>
        <row r="444">
          <cell r="A444">
            <v>23500</v>
          </cell>
          <cell r="B444" t="str">
            <v>MOÑITOS</v>
          </cell>
          <cell r="C444" t="str">
            <v>C��RDOBA</v>
          </cell>
          <cell r="D444" t="str">
            <v>Ordenanza 2 Octubre 17 de 1978</v>
          </cell>
        </row>
        <row r="445">
          <cell r="A445">
            <v>23555</v>
          </cell>
          <cell r="B445" t="str">
            <v>PLANETA RICA</v>
          </cell>
          <cell r="C445" t="str">
            <v>C��RDOBA</v>
          </cell>
          <cell r="D445" t="str">
            <v>Decreto 81 del 2 de Febrero de 1955</v>
          </cell>
        </row>
        <row r="446">
          <cell r="A446">
            <v>23570</v>
          </cell>
          <cell r="B446" t="str">
            <v>PUEBLO NUEVO</v>
          </cell>
          <cell r="C446" t="str">
            <v>C��RDOBA</v>
          </cell>
          <cell r="D446" t="str">
            <v>Ordenanza 4 Enero 26 de 1957</v>
          </cell>
        </row>
        <row r="447">
          <cell r="A447">
            <v>23574</v>
          </cell>
          <cell r="B447" t="str">
            <v>PUERTO ESCONDIDO</v>
          </cell>
          <cell r="C447" t="str">
            <v>C��RDOBA</v>
          </cell>
          <cell r="D447" t="str">
            <v>Ordenanza 11 de Noviembre 24 de 1961</v>
          </cell>
        </row>
        <row r="448">
          <cell r="A448">
            <v>23580</v>
          </cell>
          <cell r="B448" t="str">
            <v>PUERTO LIBERTADOR</v>
          </cell>
          <cell r="C448" t="str">
            <v>C��RDOBA</v>
          </cell>
          <cell r="D448" t="str">
            <v>Ordenanza 006 del 20 de Octubre de 1980</v>
          </cell>
        </row>
        <row r="449">
          <cell r="A449">
            <v>23586</v>
          </cell>
          <cell r="B449" t="str">
            <v>PURÍSIMA DE LA CONCEPCIÓN</v>
          </cell>
          <cell r="C449" t="str">
            <v>C��RDOBA</v>
          </cell>
          <cell r="D449" t="str">
            <v>Ordenanza 21 de 1963</v>
          </cell>
        </row>
        <row r="450">
          <cell r="A450">
            <v>23660</v>
          </cell>
          <cell r="B450" t="str">
            <v>SAHAG��N</v>
          </cell>
          <cell r="C450" t="str">
            <v>C��RDOBA</v>
          </cell>
          <cell r="D450">
            <v>1834</v>
          </cell>
        </row>
        <row r="451">
          <cell r="A451">
            <v>23670</v>
          </cell>
          <cell r="B451" t="str">
            <v>SAN ANDRÉS DE SOTAVENTO</v>
          </cell>
          <cell r="C451" t="str">
            <v>C��RDOBA</v>
          </cell>
          <cell r="D451">
            <v>1923</v>
          </cell>
        </row>
        <row r="452">
          <cell r="A452">
            <v>23672</v>
          </cell>
          <cell r="B452" t="str">
            <v>SAN ANTERO</v>
          </cell>
          <cell r="C452" t="str">
            <v>C��RDOBA</v>
          </cell>
          <cell r="D452" t="str">
            <v>Ordenanza 22 del 8 de Abril de 1929</v>
          </cell>
        </row>
        <row r="453">
          <cell r="A453">
            <v>23675</v>
          </cell>
          <cell r="B453" t="str">
            <v>SAN BERNARDO DEL VIENTO</v>
          </cell>
          <cell r="C453" t="str">
            <v>C��RDOBA</v>
          </cell>
          <cell r="D453" t="str">
            <v>Ordenanza 13 del 23 de Mayo de 1945</v>
          </cell>
        </row>
        <row r="454">
          <cell r="A454">
            <v>23678</v>
          </cell>
          <cell r="B454" t="str">
            <v>SAN CARLOS</v>
          </cell>
          <cell r="C454" t="str">
            <v>C��RDOBA</v>
          </cell>
          <cell r="D454" t="str">
            <v>REPORTE ALCALDIA MUNICIPAL</v>
          </cell>
        </row>
        <row r="455">
          <cell r="A455">
            <v>23682</v>
          </cell>
          <cell r="B455" t="str">
            <v>SAN JOS�� DE UR��</v>
          </cell>
          <cell r="C455" t="str">
            <v>C��RDOBA</v>
          </cell>
          <cell r="D455" t="str">
            <v>Ordenanza 11 de Julio 24 de 2007</v>
          </cell>
        </row>
        <row r="456">
          <cell r="A456">
            <v>23686</v>
          </cell>
          <cell r="B456" t="str">
            <v>SAN PELAYO</v>
          </cell>
          <cell r="C456" t="str">
            <v>C��RDOBA</v>
          </cell>
          <cell r="D456" t="str">
            <v>Ordenanza 43 de 1931</v>
          </cell>
        </row>
        <row r="457">
          <cell r="A457">
            <v>23807</v>
          </cell>
          <cell r="B457" t="str">
            <v>TIERRALTA</v>
          </cell>
          <cell r="C457" t="str">
            <v>C��RDOBA</v>
          </cell>
          <cell r="D457" t="str">
            <v>Ordenanza 63 del 13 de diciembre de 1948</v>
          </cell>
        </row>
        <row r="458">
          <cell r="A458">
            <v>23815</v>
          </cell>
          <cell r="B458" t="str">
            <v>TUCHÍN</v>
          </cell>
          <cell r="C458" t="str">
            <v>C��RDOBA</v>
          </cell>
          <cell r="D458" t="str">
            <v>Ordenanza 11 de Julio 24 de 2007</v>
          </cell>
        </row>
        <row r="459">
          <cell r="A459">
            <v>23855</v>
          </cell>
          <cell r="B459" t="str">
            <v>VALENCIA</v>
          </cell>
          <cell r="C459" t="str">
            <v>C��RDOBA</v>
          </cell>
          <cell r="D459" t="str">
            <v>Ordenanza 29 del 20 de Noviembre de 1959</v>
          </cell>
        </row>
        <row r="460">
          <cell r="A460">
            <v>25001</v>
          </cell>
          <cell r="B460" t="str">
            <v>AGUA DE DIOS</v>
          </cell>
          <cell r="C460" t="str">
            <v>CUNDINAMARCA</v>
          </cell>
          <cell r="D460" t="str">
            <v>Ordenanza 78 Noviembre 29 de 1963</v>
          </cell>
        </row>
        <row r="461">
          <cell r="A461">
            <v>25019</v>
          </cell>
          <cell r="B461" t="str">
            <v>ALB��N</v>
          </cell>
          <cell r="C461" t="str">
            <v>CUNDINAMARCA</v>
          </cell>
          <cell r="D461" t="str">
            <v>Ordenanza 19 del 22 de Mayo de 1903</v>
          </cell>
        </row>
        <row r="462">
          <cell r="A462">
            <v>25035</v>
          </cell>
          <cell r="B462" t="str">
            <v>ANAPOIMA</v>
          </cell>
          <cell r="C462" t="str">
            <v>CUNDINAMARCA</v>
          </cell>
          <cell r="D462" t="str">
            <v>Dispocisi��n de Septiembre 1 de 1864</v>
          </cell>
        </row>
        <row r="463">
          <cell r="A463">
            <v>25040</v>
          </cell>
          <cell r="B463" t="str">
            <v>ANOLAIMA</v>
          </cell>
          <cell r="C463" t="str">
            <v>CUNDINAMARCA</v>
          </cell>
          <cell r="D463">
            <v>1882</v>
          </cell>
        </row>
        <row r="464">
          <cell r="A464">
            <v>25053</v>
          </cell>
          <cell r="B464" t="str">
            <v>ARBEL��EZ</v>
          </cell>
          <cell r="C464" t="str">
            <v>CUNDINAMARCA</v>
          </cell>
          <cell r="D464" t="str">
            <v>Decreto 32 de Enero 16 de 1886</v>
          </cell>
        </row>
        <row r="465">
          <cell r="A465">
            <v>25086</v>
          </cell>
          <cell r="B465" t="str">
            <v>BELTR��N</v>
          </cell>
          <cell r="C465" t="str">
            <v>CUNDINAMARCA</v>
          </cell>
          <cell r="D465" t="str">
            <v>Ordenanza 5 del 12 de Noviembre de 1853</v>
          </cell>
        </row>
        <row r="466">
          <cell r="A466">
            <v>25095</v>
          </cell>
          <cell r="B466" t="str">
            <v>BITUIMA</v>
          </cell>
          <cell r="C466" t="str">
            <v>CUNDINAMARCA</v>
          </cell>
          <cell r="D466">
            <v>1772</v>
          </cell>
        </row>
        <row r="467">
          <cell r="A467">
            <v>25099</v>
          </cell>
          <cell r="B467" t="str">
            <v>BOJAC��</v>
          </cell>
          <cell r="C467" t="str">
            <v>CUNDINAMARCA</v>
          </cell>
          <cell r="D467">
            <v>1700</v>
          </cell>
        </row>
        <row r="468">
          <cell r="A468">
            <v>25120</v>
          </cell>
          <cell r="B468" t="str">
            <v>CABRERA</v>
          </cell>
          <cell r="C468" t="str">
            <v>CUNDINAMARCA</v>
          </cell>
          <cell r="D468" t="str">
            <v>Ordenanza 79 Noviembre 29 de 1963</v>
          </cell>
        </row>
        <row r="469">
          <cell r="A469">
            <v>25123</v>
          </cell>
          <cell r="B469" t="str">
            <v>CACHIPAY</v>
          </cell>
          <cell r="C469" t="str">
            <v>CUNDINAMARCA</v>
          </cell>
          <cell r="D469" t="str">
            <v>Ordenanza 6 Noviembre 26 de 1982</v>
          </cell>
        </row>
        <row r="470">
          <cell r="A470">
            <v>25126</v>
          </cell>
          <cell r="B470" t="str">
            <v>CAJICÁ</v>
          </cell>
          <cell r="C470" t="str">
            <v>CUNDINAMARCA</v>
          </cell>
          <cell r="D470">
            <v>1537</v>
          </cell>
        </row>
        <row r="471">
          <cell r="A471">
            <v>25148</v>
          </cell>
          <cell r="B471" t="str">
            <v>CAPARRAP��</v>
          </cell>
          <cell r="C471" t="str">
            <v>CUNDINAMARCA</v>
          </cell>
          <cell r="D471">
            <v>1560</v>
          </cell>
        </row>
        <row r="472">
          <cell r="A472">
            <v>25151</v>
          </cell>
          <cell r="B472" t="str">
            <v>C��QUEZA</v>
          </cell>
          <cell r="C472" t="str">
            <v>CUNDINAMARCA</v>
          </cell>
          <cell r="D472">
            <v>1600</v>
          </cell>
        </row>
        <row r="473">
          <cell r="A473">
            <v>25154</v>
          </cell>
          <cell r="B473" t="str">
            <v>CARMEN DE CARUPA</v>
          </cell>
          <cell r="C473" t="str">
            <v>CUNDINAMARCA</v>
          </cell>
          <cell r="D473">
            <v>1857</v>
          </cell>
        </row>
        <row r="474">
          <cell r="A474">
            <v>25168</v>
          </cell>
          <cell r="B474" t="str">
            <v>CHAGUAN��</v>
          </cell>
          <cell r="C474" t="str">
            <v>CUNDINAMARCA</v>
          </cell>
          <cell r="D474">
            <v>1700</v>
          </cell>
        </row>
        <row r="475">
          <cell r="A475">
            <v>25175</v>
          </cell>
          <cell r="B475" t="str">
            <v>CHÍA</v>
          </cell>
          <cell r="C475" t="str">
            <v>CUNDINAMARCA</v>
          </cell>
          <cell r="D475">
            <v>1700</v>
          </cell>
        </row>
        <row r="476">
          <cell r="A476">
            <v>25178</v>
          </cell>
          <cell r="B476" t="str">
            <v>CHIPAQUE</v>
          </cell>
          <cell r="C476" t="str">
            <v>CUNDINAMARCA</v>
          </cell>
          <cell r="D476">
            <v>1852</v>
          </cell>
        </row>
        <row r="477">
          <cell r="A477">
            <v>25181</v>
          </cell>
          <cell r="B477" t="str">
            <v>CHOACH��</v>
          </cell>
          <cell r="C477" t="str">
            <v>CUNDINAMARCA</v>
          </cell>
          <cell r="D477">
            <v>1700</v>
          </cell>
        </row>
        <row r="478">
          <cell r="A478">
            <v>25183</v>
          </cell>
          <cell r="B478" t="str">
            <v>CHOCONTÁ</v>
          </cell>
          <cell r="C478" t="str">
            <v>CUNDINAMARCA</v>
          </cell>
          <cell r="D478">
            <v>1810</v>
          </cell>
        </row>
        <row r="479">
          <cell r="A479">
            <v>25200</v>
          </cell>
          <cell r="B479" t="str">
            <v>COGUA</v>
          </cell>
          <cell r="C479" t="str">
            <v>CUNDINAMARCA</v>
          </cell>
          <cell r="D479">
            <v>1604</v>
          </cell>
        </row>
        <row r="480">
          <cell r="A480">
            <v>25214</v>
          </cell>
          <cell r="B480" t="str">
            <v>COTA</v>
          </cell>
          <cell r="C480" t="str">
            <v>CUNDINAMARCA</v>
          </cell>
          <cell r="D480">
            <v>1638</v>
          </cell>
        </row>
        <row r="481">
          <cell r="A481">
            <v>25224</v>
          </cell>
          <cell r="B481" t="str">
            <v>CUCUNUB��</v>
          </cell>
          <cell r="C481" t="str">
            <v>CUNDINAMARCA</v>
          </cell>
          <cell r="D481">
            <v>1700</v>
          </cell>
        </row>
        <row r="482">
          <cell r="A482">
            <v>25245</v>
          </cell>
          <cell r="B482" t="str">
            <v>EL COLEGIO</v>
          </cell>
          <cell r="C482" t="str">
            <v>CUNDINAMARCA</v>
          </cell>
          <cell r="D482">
            <v>1653</v>
          </cell>
        </row>
        <row r="483">
          <cell r="A483">
            <v>25258</v>
          </cell>
          <cell r="B483" t="str">
            <v>EL PE����N</v>
          </cell>
          <cell r="C483" t="str">
            <v>CUNDINAMARCA</v>
          </cell>
          <cell r="D483" t="str">
            <v>Ordenanza 14 del 12 de Mayo de 1903</v>
          </cell>
        </row>
        <row r="484">
          <cell r="A484">
            <v>25260</v>
          </cell>
          <cell r="B484" t="str">
            <v>EL ROSAL</v>
          </cell>
          <cell r="C484" t="str">
            <v>CUNDINAMARCA</v>
          </cell>
          <cell r="D484" t="str">
            <v>ORD 25 DE SEPTIEMBRE 25 DE 1997</v>
          </cell>
        </row>
        <row r="485">
          <cell r="A485">
            <v>25269</v>
          </cell>
          <cell r="B485" t="str">
            <v>FACATATIVÁ</v>
          </cell>
          <cell r="C485" t="str">
            <v>CUNDINAMARCA</v>
          </cell>
          <cell r="D485">
            <v>1600</v>
          </cell>
        </row>
        <row r="486">
          <cell r="A486">
            <v>25279</v>
          </cell>
          <cell r="B486" t="str">
            <v>F��MEQUE</v>
          </cell>
          <cell r="C486" t="str">
            <v>CUNDINAMARCA</v>
          </cell>
          <cell r="D486">
            <v>1593</v>
          </cell>
        </row>
        <row r="487">
          <cell r="A487">
            <v>25281</v>
          </cell>
          <cell r="B487" t="str">
            <v>FOSCA</v>
          </cell>
          <cell r="C487" t="str">
            <v>CUNDINAMARCA</v>
          </cell>
          <cell r="D487">
            <v>1900</v>
          </cell>
        </row>
        <row r="488">
          <cell r="A488">
            <v>25286</v>
          </cell>
          <cell r="B488" t="str">
            <v>FUNZA</v>
          </cell>
          <cell r="C488" t="str">
            <v>CUNDINAMARCA</v>
          </cell>
          <cell r="D488">
            <v>1537</v>
          </cell>
        </row>
        <row r="489">
          <cell r="A489">
            <v>25288</v>
          </cell>
          <cell r="B489" t="str">
            <v>F��QUENE</v>
          </cell>
          <cell r="C489" t="str">
            <v>CUNDINAMARCA</v>
          </cell>
          <cell r="D489">
            <v>1638</v>
          </cell>
        </row>
        <row r="490">
          <cell r="A490">
            <v>25290</v>
          </cell>
          <cell r="B490" t="str">
            <v>FUSAGASUG��</v>
          </cell>
          <cell r="C490" t="str">
            <v>CUNDINAMARCA</v>
          </cell>
          <cell r="D490">
            <v>1771</v>
          </cell>
        </row>
        <row r="491">
          <cell r="A491">
            <v>25293</v>
          </cell>
          <cell r="B491" t="str">
            <v>GACHAL��</v>
          </cell>
          <cell r="C491" t="str">
            <v>CUNDINAMARCA</v>
          </cell>
          <cell r="D491">
            <v>1814</v>
          </cell>
        </row>
        <row r="492">
          <cell r="A492">
            <v>25295</v>
          </cell>
          <cell r="B492" t="str">
            <v>GACHANCIPÁ</v>
          </cell>
          <cell r="C492" t="str">
            <v>CUNDINAMARCA</v>
          </cell>
          <cell r="D492">
            <v>1700</v>
          </cell>
        </row>
        <row r="493">
          <cell r="A493">
            <v>25297</v>
          </cell>
          <cell r="B493" t="str">
            <v>GACHET��</v>
          </cell>
          <cell r="C493" t="str">
            <v>CUNDINAMARCA</v>
          </cell>
          <cell r="D493">
            <v>1593</v>
          </cell>
        </row>
        <row r="494">
          <cell r="A494">
            <v>25299</v>
          </cell>
          <cell r="B494" t="str">
            <v>GAMA</v>
          </cell>
          <cell r="C494" t="str">
            <v>CUNDINAMARCA</v>
          </cell>
          <cell r="D494" t="str">
            <v>Ordenanza 14 del 12 de Mayo de 1903</v>
          </cell>
        </row>
        <row r="495">
          <cell r="A495">
            <v>25307</v>
          </cell>
          <cell r="B495" t="str">
            <v>GIRARDOT</v>
          </cell>
          <cell r="C495" t="str">
            <v>CUNDINAMARCA</v>
          </cell>
          <cell r="D495">
            <v>1852</v>
          </cell>
        </row>
        <row r="496">
          <cell r="A496">
            <v>25312</v>
          </cell>
          <cell r="B496" t="str">
            <v>GRANADA</v>
          </cell>
          <cell r="C496" t="str">
            <v>CUNDINAMARCA</v>
          </cell>
          <cell r="D496" t="str">
            <v>Ordenanza 17 de diciembre 1 de 1995</v>
          </cell>
        </row>
        <row r="497">
          <cell r="A497">
            <v>25317</v>
          </cell>
          <cell r="B497" t="str">
            <v>GUACHET��</v>
          </cell>
          <cell r="C497" t="str">
            <v>CUNDINAMARCA</v>
          </cell>
          <cell r="D497">
            <v>1700</v>
          </cell>
        </row>
        <row r="498">
          <cell r="A498">
            <v>25320</v>
          </cell>
          <cell r="B498" t="str">
            <v>GUADUAS</v>
          </cell>
          <cell r="C498" t="str">
            <v>CUNDINAMARCA</v>
          </cell>
          <cell r="D498">
            <v>1644</v>
          </cell>
        </row>
        <row r="499">
          <cell r="A499">
            <v>25322</v>
          </cell>
          <cell r="B499" t="str">
            <v>GUASCA</v>
          </cell>
          <cell r="C499" t="str">
            <v>CUNDINAMARCA</v>
          </cell>
          <cell r="D499">
            <v>1700</v>
          </cell>
        </row>
        <row r="500">
          <cell r="A500">
            <v>25324</v>
          </cell>
          <cell r="B500" t="str">
            <v>GUATAQU��</v>
          </cell>
          <cell r="C500" t="str">
            <v>CUNDINAMARCA</v>
          </cell>
          <cell r="D500">
            <v>1794</v>
          </cell>
        </row>
        <row r="501">
          <cell r="A501">
            <v>25326</v>
          </cell>
          <cell r="B501" t="str">
            <v>GUATAVITA</v>
          </cell>
          <cell r="C501" t="str">
            <v>CUNDINAMARCA</v>
          </cell>
          <cell r="D501">
            <v>1593</v>
          </cell>
        </row>
        <row r="502">
          <cell r="A502">
            <v>25328</v>
          </cell>
          <cell r="B502" t="str">
            <v>GUAYABAL DE S��QUIMA</v>
          </cell>
          <cell r="C502" t="str">
            <v>CUNDINAMARCA</v>
          </cell>
          <cell r="D502">
            <v>1845</v>
          </cell>
        </row>
        <row r="503">
          <cell r="A503">
            <v>25335</v>
          </cell>
          <cell r="B503" t="str">
            <v>GUAYABETAL</v>
          </cell>
          <cell r="C503" t="str">
            <v>CUNDINAMARCA</v>
          </cell>
          <cell r="D503" t="str">
            <v>Ordenanza 28 de 1980</v>
          </cell>
        </row>
        <row r="504">
          <cell r="A504">
            <v>25339</v>
          </cell>
          <cell r="B504" t="str">
            <v>GUTI��RREZ</v>
          </cell>
          <cell r="C504" t="str">
            <v>CUNDINAMARCA</v>
          </cell>
          <cell r="D504">
            <v>1887</v>
          </cell>
        </row>
        <row r="505">
          <cell r="A505">
            <v>25368</v>
          </cell>
          <cell r="B505" t="str">
            <v>JERUSALÉN</v>
          </cell>
          <cell r="C505" t="str">
            <v>CUNDINAMARCA</v>
          </cell>
          <cell r="D505" t="str">
            <v>Ley 18 del 15 de Diciembre de 1879</v>
          </cell>
        </row>
        <row r="506">
          <cell r="A506">
            <v>25372</v>
          </cell>
          <cell r="B506" t="str">
            <v>JUN��N</v>
          </cell>
          <cell r="C506" t="str">
            <v>CUNDINAMARCA</v>
          </cell>
          <cell r="D506">
            <v>1868</v>
          </cell>
        </row>
        <row r="507">
          <cell r="A507">
            <v>25377</v>
          </cell>
          <cell r="B507" t="str">
            <v>LA CALERA</v>
          </cell>
          <cell r="C507" t="str">
            <v>CUNDINAMARCA</v>
          </cell>
          <cell r="D507">
            <v>1772</v>
          </cell>
        </row>
        <row r="508">
          <cell r="A508">
            <v>25386</v>
          </cell>
          <cell r="B508" t="str">
            <v>LA MESA</v>
          </cell>
          <cell r="C508" t="str">
            <v>CUNDINAMARCA</v>
          </cell>
          <cell r="D508">
            <v>1794</v>
          </cell>
        </row>
        <row r="509">
          <cell r="A509">
            <v>25394</v>
          </cell>
          <cell r="B509" t="str">
            <v>LA PALMA</v>
          </cell>
          <cell r="C509" t="str">
            <v>CUNDINAMARCA</v>
          </cell>
          <cell r="D509">
            <v>1563</v>
          </cell>
        </row>
        <row r="510">
          <cell r="A510">
            <v>25398</v>
          </cell>
          <cell r="B510" t="str">
            <v>LA PE��A</v>
          </cell>
          <cell r="C510" t="str">
            <v>CUNDINAMARCA</v>
          </cell>
          <cell r="D510" t="str">
            <v>Ordenanza 25 de 1825</v>
          </cell>
        </row>
        <row r="511">
          <cell r="A511">
            <v>25402</v>
          </cell>
          <cell r="B511" t="str">
            <v>LA VEGA</v>
          </cell>
          <cell r="C511" t="str">
            <v>CUNDINAMARCA</v>
          </cell>
          <cell r="D511">
            <v>1605</v>
          </cell>
        </row>
        <row r="512">
          <cell r="A512">
            <v>25407</v>
          </cell>
          <cell r="B512" t="str">
            <v>LENGUAZAQUE</v>
          </cell>
          <cell r="C512" t="str">
            <v>CUNDINAMARCA</v>
          </cell>
          <cell r="D512">
            <v>1780</v>
          </cell>
        </row>
        <row r="513">
          <cell r="A513">
            <v>25426</v>
          </cell>
          <cell r="B513" t="str">
            <v>MACHET��</v>
          </cell>
          <cell r="C513" t="str">
            <v>CUNDINAMARCA</v>
          </cell>
          <cell r="D513">
            <v>1765</v>
          </cell>
        </row>
        <row r="514">
          <cell r="A514">
            <v>25430</v>
          </cell>
          <cell r="B514" t="str">
            <v>MADRID</v>
          </cell>
          <cell r="C514" t="str">
            <v>CUNDINAMARCA</v>
          </cell>
          <cell r="D514">
            <v>1834</v>
          </cell>
        </row>
        <row r="515">
          <cell r="A515">
            <v>25436</v>
          </cell>
          <cell r="B515" t="str">
            <v>MANTA</v>
          </cell>
          <cell r="C515" t="str">
            <v>CUNDINAMARCA</v>
          </cell>
          <cell r="D515">
            <v>1800</v>
          </cell>
        </row>
        <row r="516">
          <cell r="A516">
            <v>25438</v>
          </cell>
          <cell r="B516" t="str">
            <v>MEDINA</v>
          </cell>
          <cell r="C516" t="str">
            <v>CUNDINAMARCA</v>
          </cell>
          <cell r="D516">
            <v>1794</v>
          </cell>
        </row>
        <row r="517">
          <cell r="A517">
            <v>25473</v>
          </cell>
          <cell r="B517" t="str">
            <v>MOSQUERA</v>
          </cell>
          <cell r="C517" t="str">
            <v>CUNDINAMARCA</v>
          </cell>
          <cell r="D517">
            <v>1861</v>
          </cell>
        </row>
        <row r="518">
          <cell r="A518">
            <v>25483</v>
          </cell>
          <cell r="B518" t="str">
            <v>NARIÑO</v>
          </cell>
          <cell r="C518" t="str">
            <v>CUNDINAMARCA</v>
          </cell>
          <cell r="D518">
            <v>1899</v>
          </cell>
        </row>
        <row r="519">
          <cell r="A519">
            <v>25486</v>
          </cell>
          <cell r="B519" t="str">
            <v>NEMOC��N</v>
          </cell>
          <cell r="C519" t="str">
            <v>CUNDINAMARCA</v>
          </cell>
          <cell r="D519">
            <v>1778</v>
          </cell>
        </row>
        <row r="520">
          <cell r="A520">
            <v>25488</v>
          </cell>
          <cell r="B520" t="str">
            <v>NILO</v>
          </cell>
          <cell r="C520" t="str">
            <v>CUNDINAMARCA</v>
          </cell>
          <cell r="D520">
            <v>1899</v>
          </cell>
        </row>
        <row r="521">
          <cell r="A521">
            <v>25489</v>
          </cell>
          <cell r="B521" t="str">
            <v>NIMAIMA</v>
          </cell>
          <cell r="C521" t="str">
            <v>CUNDINAMARCA</v>
          </cell>
          <cell r="D521" t="str">
            <v>Ordenanza 30 de Julio de 1904</v>
          </cell>
        </row>
        <row r="522">
          <cell r="A522">
            <v>25491</v>
          </cell>
          <cell r="B522" t="str">
            <v>NOCAIMA</v>
          </cell>
          <cell r="C522" t="str">
            <v>CUNDINAMARCA</v>
          </cell>
          <cell r="D522">
            <v>1735</v>
          </cell>
        </row>
        <row r="523">
          <cell r="A523">
            <v>25506</v>
          </cell>
          <cell r="B523" t="str">
            <v>VENECIA</v>
          </cell>
          <cell r="C523" t="str">
            <v>CUNDINAMARCA</v>
          </cell>
          <cell r="D523" t="str">
            <v>Decreto 727 Septiembre 5 de 1951</v>
          </cell>
        </row>
        <row r="524">
          <cell r="A524">
            <v>25513</v>
          </cell>
          <cell r="B524" t="str">
            <v>PACHO</v>
          </cell>
          <cell r="C524" t="str">
            <v>CUNDINAMARCA</v>
          </cell>
          <cell r="D524">
            <v>1604</v>
          </cell>
        </row>
        <row r="525">
          <cell r="A525">
            <v>25518</v>
          </cell>
          <cell r="B525" t="str">
            <v>PAIME</v>
          </cell>
          <cell r="C525" t="str">
            <v>CUNDINAMARCA</v>
          </cell>
          <cell r="D525">
            <v>1856</v>
          </cell>
        </row>
        <row r="526">
          <cell r="A526">
            <v>25524</v>
          </cell>
          <cell r="B526" t="str">
            <v>PANDI</v>
          </cell>
          <cell r="C526" t="str">
            <v>CUNDINAMARCA</v>
          </cell>
          <cell r="D526">
            <v>1773</v>
          </cell>
        </row>
        <row r="527">
          <cell r="A527">
            <v>25530</v>
          </cell>
          <cell r="B527" t="str">
            <v>PARATEBUENO</v>
          </cell>
          <cell r="C527" t="str">
            <v>CUNDINAMARCA</v>
          </cell>
          <cell r="D527" t="str">
            <v>Ordenanza 36 del 30 de Noviembre de 1981</v>
          </cell>
        </row>
        <row r="528">
          <cell r="A528">
            <v>25535</v>
          </cell>
          <cell r="B528" t="str">
            <v>PASCA</v>
          </cell>
          <cell r="C528" t="str">
            <v>CUNDINAMARCA</v>
          </cell>
          <cell r="D528">
            <v>1887</v>
          </cell>
        </row>
        <row r="529">
          <cell r="A529">
            <v>25572</v>
          </cell>
          <cell r="B529" t="str">
            <v>PUERTO SALGAR</v>
          </cell>
          <cell r="C529" t="str">
            <v>CUNDINAMARCA</v>
          </cell>
          <cell r="D529" t="str">
            <v>Ordenanza 47 del 14 de Agosto de 1935</v>
          </cell>
        </row>
        <row r="530">
          <cell r="A530">
            <v>25580</v>
          </cell>
          <cell r="B530" t="str">
            <v>PUL��</v>
          </cell>
          <cell r="C530" t="str">
            <v>CUNDINAMARCA</v>
          </cell>
          <cell r="D530">
            <v>1800</v>
          </cell>
        </row>
        <row r="531">
          <cell r="A531">
            <v>25592</v>
          </cell>
          <cell r="B531" t="str">
            <v>QUEBRADANEGRA</v>
          </cell>
          <cell r="C531" t="str">
            <v>CUNDINAMARCA</v>
          </cell>
          <cell r="D531">
            <v>1857</v>
          </cell>
        </row>
        <row r="532">
          <cell r="A532">
            <v>25594</v>
          </cell>
          <cell r="B532" t="str">
            <v>QUETAME</v>
          </cell>
          <cell r="C532" t="str">
            <v>CUNDINAMARCA</v>
          </cell>
          <cell r="D532">
            <v>1900</v>
          </cell>
        </row>
        <row r="533">
          <cell r="A533">
            <v>25596</v>
          </cell>
          <cell r="B533" t="str">
            <v>QUIPILE</v>
          </cell>
          <cell r="C533" t="str">
            <v>CUNDINAMARCA</v>
          </cell>
          <cell r="D533">
            <v>1900</v>
          </cell>
        </row>
        <row r="534">
          <cell r="A534">
            <v>25599</v>
          </cell>
          <cell r="B534" t="str">
            <v>APULO</v>
          </cell>
          <cell r="C534" t="str">
            <v>CUNDINAMARCA</v>
          </cell>
          <cell r="D534" t="str">
            <v>Decreto 1336 de Diciembre 24 de 1949.  El Decreto 3490 de Oc</v>
          </cell>
        </row>
        <row r="535">
          <cell r="A535">
            <v>25612</v>
          </cell>
          <cell r="B535" t="str">
            <v>RICAURTE</v>
          </cell>
          <cell r="C535" t="str">
            <v>CUNDINAMARCA</v>
          </cell>
          <cell r="D535" t="str">
            <v>Decreto departamental 409 del 11 de Marzo de 1968</v>
          </cell>
        </row>
        <row r="536">
          <cell r="A536">
            <v>25645</v>
          </cell>
          <cell r="B536" t="str">
            <v>SAN ANTONIO DEL TEQUENDAMA</v>
          </cell>
          <cell r="C536" t="str">
            <v>CUNDINAMARCA</v>
          </cell>
          <cell r="D536">
            <v>1873</v>
          </cell>
        </row>
        <row r="537">
          <cell r="A537">
            <v>25649</v>
          </cell>
          <cell r="B537" t="str">
            <v>SAN BERNARDO</v>
          </cell>
          <cell r="C537" t="str">
            <v>CUNDINAMARCA</v>
          </cell>
          <cell r="D537" t="str">
            <v>Ordenanza 66 del 30 de Abril de 1920</v>
          </cell>
        </row>
        <row r="538">
          <cell r="A538">
            <v>25653</v>
          </cell>
          <cell r="B538" t="str">
            <v>SAN CAYETANO</v>
          </cell>
          <cell r="C538" t="str">
            <v>CUNDINAMARCA</v>
          </cell>
          <cell r="D538">
            <v>1782</v>
          </cell>
        </row>
        <row r="539">
          <cell r="A539">
            <v>25658</v>
          </cell>
          <cell r="B539" t="str">
            <v>SAN FRANCISCO</v>
          </cell>
          <cell r="C539" t="str">
            <v>CUNDINAMARCA</v>
          </cell>
          <cell r="D539">
            <v>1857</v>
          </cell>
        </row>
        <row r="540">
          <cell r="A540">
            <v>25662</v>
          </cell>
          <cell r="B540" t="str">
            <v>SAN JUAN DE RIOSECO</v>
          </cell>
          <cell r="C540" t="str">
            <v>CUNDINAMARCA</v>
          </cell>
          <cell r="D540">
            <v>1901</v>
          </cell>
        </row>
        <row r="541">
          <cell r="A541">
            <v>25718</v>
          </cell>
          <cell r="B541" t="str">
            <v>SASAIMA</v>
          </cell>
          <cell r="C541" t="str">
            <v>CUNDINAMARCA</v>
          </cell>
          <cell r="D541">
            <v>1799</v>
          </cell>
        </row>
        <row r="542">
          <cell r="A542">
            <v>25736</v>
          </cell>
          <cell r="B542" t="str">
            <v>SESQUIL��</v>
          </cell>
          <cell r="C542" t="str">
            <v>CUNDINAMARCA</v>
          </cell>
          <cell r="D542">
            <v>1899</v>
          </cell>
        </row>
        <row r="543">
          <cell r="A543">
            <v>25740</v>
          </cell>
          <cell r="B543" t="str">
            <v>SIBAT��</v>
          </cell>
          <cell r="C543" t="str">
            <v>CUNDINAMARCA</v>
          </cell>
          <cell r="D543" t="str">
            <v>Ordenanza 40 del 24 de Noviembre de 1967</v>
          </cell>
        </row>
        <row r="544">
          <cell r="A544">
            <v>25743</v>
          </cell>
          <cell r="B544" t="str">
            <v>SILVANIA</v>
          </cell>
          <cell r="C544" t="str">
            <v>CUNDINAMARCA</v>
          </cell>
          <cell r="D544" t="str">
            <v>Ordenanza 40 de 1948</v>
          </cell>
        </row>
        <row r="545">
          <cell r="A545">
            <v>25745</v>
          </cell>
          <cell r="B545" t="str">
            <v>SIMIJACA</v>
          </cell>
          <cell r="C545" t="str">
            <v>CUNDINAMARCA</v>
          </cell>
          <cell r="D545">
            <v>1600</v>
          </cell>
        </row>
        <row r="546">
          <cell r="A546">
            <v>25754</v>
          </cell>
          <cell r="B546" t="str">
            <v>SOACHA</v>
          </cell>
          <cell r="C546" t="str">
            <v>CUNDINAMARCA</v>
          </cell>
          <cell r="D546">
            <v>1799</v>
          </cell>
        </row>
        <row r="547">
          <cell r="A547">
            <v>25758</v>
          </cell>
          <cell r="B547" t="str">
            <v>SOP��</v>
          </cell>
          <cell r="C547" t="str">
            <v>CUNDINAMARCA</v>
          </cell>
          <cell r="D547">
            <v>1653</v>
          </cell>
        </row>
        <row r="548">
          <cell r="A548">
            <v>25769</v>
          </cell>
          <cell r="B548" t="str">
            <v>SUBACHOQUE</v>
          </cell>
          <cell r="C548" t="str">
            <v>CUNDINAMARCA</v>
          </cell>
          <cell r="D548">
            <v>1772</v>
          </cell>
        </row>
        <row r="549">
          <cell r="A549">
            <v>25772</v>
          </cell>
          <cell r="B549" t="str">
            <v>SUESCA</v>
          </cell>
          <cell r="C549" t="str">
            <v>CUNDINAMARCA</v>
          </cell>
          <cell r="D549">
            <v>1799</v>
          </cell>
        </row>
        <row r="550">
          <cell r="A550">
            <v>25777</v>
          </cell>
          <cell r="B550" t="str">
            <v>SUPAT��</v>
          </cell>
          <cell r="C550" t="str">
            <v>CUNDINAMARCA</v>
          </cell>
          <cell r="D550">
            <v>1872</v>
          </cell>
        </row>
        <row r="551">
          <cell r="A551">
            <v>25779</v>
          </cell>
          <cell r="B551" t="str">
            <v>SUSA</v>
          </cell>
          <cell r="C551" t="str">
            <v>CUNDINAMARCA</v>
          </cell>
          <cell r="D551">
            <v>1610</v>
          </cell>
        </row>
        <row r="552">
          <cell r="A552">
            <v>25781</v>
          </cell>
          <cell r="B552" t="str">
            <v>SUTATAUSA</v>
          </cell>
          <cell r="C552" t="str">
            <v>CUNDINAMARCA</v>
          </cell>
          <cell r="D552">
            <v>1799</v>
          </cell>
        </row>
        <row r="553">
          <cell r="A553">
            <v>25785</v>
          </cell>
          <cell r="B553" t="str">
            <v>TABIO</v>
          </cell>
          <cell r="C553" t="str">
            <v>CUNDINAMARCA</v>
          </cell>
          <cell r="D553">
            <v>1761</v>
          </cell>
        </row>
        <row r="554">
          <cell r="A554">
            <v>25793</v>
          </cell>
          <cell r="B554" t="str">
            <v>TAUSA</v>
          </cell>
          <cell r="C554" t="str">
            <v>CUNDINAMARCA</v>
          </cell>
          <cell r="D554">
            <v>1942</v>
          </cell>
        </row>
        <row r="555">
          <cell r="A555">
            <v>25797</v>
          </cell>
          <cell r="B555" t="str">
            <v>TENA</v>
          </cell>
          <cell r="C555" t="str">
            <v>CUNDINAMARCA</v>
          </cell>
          <cell r="D555">
            <v>1900</v>
          </cell>
        </row>
        <row r="556">
          <cell r="A556">
            <v>25799</v>
          </cell>
          <cell r="B556" t="str">
            <v>TENJO</v>
          </cell>
          <cell r="C556" t="str">
            <v>CUNDINAMARCA</v>
          </cell>
          <cell r="D556">
            <v>1749</v>
          </cell>
        </row>
        <row r="557">
          <cell r="A557">
            <v>25805</v>
          </cell>
          <cell r="B557" t="str">
            <v>TIBACUY</v>
          </cell>
          <cell r="C557" t="str">
            <v>CUNDINAMARCA</v>
          </cell>
          <cell r="D557">
            <v>1592</v>
          </cell>
        </row>
        <row r="558">
          <cell r="A558">
            <v>25807</v>
          </cell>
          <cell r="B558" t="str">
            <v>TIBIRITA</v>
          </cell>
          <cell r="C558" t="str">
            <v>CUNDINAMARCA</v>
          </cell>
          <cell r="D558">
            <v>1799</v>
          </cell>
        </row>
        <row r="559">
          <cell r="A559">
            <v>25815</v>
          </cell>
          <cell r="B559" t="str">
            <v>TOCAIMA</v>
          </cell>
          <cell r="C559" t="str">
            <v>CUNDINAMARCA</v>
          </cell>
          <cell r="D559">
            <v>1799</v>
          </cell>
        </row>
        <row r="560">
          <cell r="A560">
            <v>25817</v>
          </cell>
          <cell r="B560" t="str">
            <v>TOCANCIPÁ</v>
          </cell>
          <cell r="C560" t="str">
            <v>CUNDINAMARCA</v>
          </cell>
          <cell r="D560">
            <v>1593</v>
          </cell>
        </row>
        <row r="561">
          <cell r="A561">
            <v>25823</v>
          </cell>
          <cell r="B561" t="str">
            <v>TOPAIP��</v>
          </cell>
          <cell r="C561" t="str">
            <v>CUNDINAMARCA</v>
          </cell>
          <cell r="D561" t="str">
            <v>Ordenanza 62 del 3 de Mayo de 1927</v>
          </cell>
        </row>
        <row r="562">
          <cell r="A562">
            <v>25839</v>
          </cell>
          <cell r="B562" t="str">
            <v>UBAL��</v>
          </cell>
          <cell r="C562" t="str">
            <v>CUNDINAMARCA</v>
          </cell>
          <cell r="D562">
            <v>1846</v>
          </cell>
        </row>
        <row r="563">
          <cell r="A563">
            <v>25841</v>
          </cell>
          <cell r="B563" t="str">
            <v>UBAQUE</v>
          </cell>
          <cell r="C563" t="str">
            <v>CUNDINAMARCA</v>
          </cell>
          <cell r="D563">
            <v>1899</v>
          </cell>
        </row>
        <row r="564">
          <cell r="A564">
            <v>25843</v>
          </cell>
          <cell r="B564" t="str">
            <v>VILLA DE SAN DIEGO DE UBAT��</v>
          </cell>
          <cell r="C564" t="str">
            <v>CUNDINAMARCA</v>
          </cell>
          <cell r="D564">
            <v>1592</v>
          </cell>
        </row>
        <row r="565">
          <cell r="A565">
            <v>25845</v>
          </cell>
          <cell r="B565" t="str">
            <v>UNE</v>
          </cell>
          <cell r="C565" t="str">
            <v>CUNDINAMARCA</v>
          </cell>
          <cell r="D565">
            <v>1899</v>
          </cell>
        </row>
        <row r="566">
          <cell r="A566">
            <v>25851</v>
          </cell>
          <cell r="B566" t="str">
            <v>��TICA</v>
          </cell>
          <cell r="C566" t="str">
            <v>CUNDINAMARCA</v>
          </cell>
          <cell r="D566">
            <v>1863</v>
          </cell>
        </row>
        <row r="567">
          <cell r="A567">
            <v>25862</v>
          </cell>
          <cell r="B567" t="str">
            <v>VERGARA</v>
          </cell>
          <cell r="C567" t="str">
            <v>CUNDINAMARCA</v>
          </cell>
          <cell r="D567">
            <v>1802</v>
          </cell>
        </row>
        <row r="568">
          <cell r="A568">
            <v>25867</v>
          </cell>
          <cell r="B568" t="str">
            <v>VIAN��</v>
          </cell>
          <cell r="C568" t="str">
            <v>CUNDINAMARCA</v>
          </cell>
          <cell r="D568">
            <v>1853</v>
          </cell>
        </row>
        <row r="569">
          <cell r="A569">
            <v>25871</v>
          </cell>
          <cell r="B569" t="str">
            <v>VILLAG��MEZ</v>
          </cell>
          <cell r="C569" t="str">
            <v>CUNDINAMARCA</v>
          </cell>
          <cell r="D569" t="str">
            <v>Ordenanza 2 del 18 de Octubre de 1965</v>
          </cell>
        </row>
        <row r="570">
          <cell r="A570">
            <v>25873</v>
          </cell>
          <cell r="B570" t="str">
            <v>VILLAPINZ��N</v>
          </cell>
          <cell r="C570" t="str">
            <v>CUNDINAMARCA</v>
          </cell>
          <cell r="D570">
            <v>1776</v>
          </cell>
        </row>
        <row r="571">
          <cell r="A571">
            <v>25875</v>
          </cell>
          <cell r="B571" t="str">
            <v>VILLETA</v>
          </cell>
          <cell r="C571" t="str">
            <v>CUNDINAMARCA</v>
          </cell>
          <cell r="D571">
            <v>1799</v>
          </cell>
        </row>
        <row r="572">
          <cell r="A572">
            <v>25878</v>
          </cell>
          <cell r="B572" t="str">
            <v>VIOT��</v>
          </cell>
          <cell r="C572" t="str">
            <v>CUNDINAMARCA</v>
          </cell>
          <cell r="D572">
            <v>1797</v>
          </cell>
        </row>
        <row r="573">
          <cell r="A573">
            <v>25885</v>
          </cell>
          <cell r="B573" t="str">
            <v>YACOP��</v>
          </cell>
          <cell r="C573" t="str">
            <v>CUNDINAMARCA</v>
          </cell>
          <cell r="D573">
            <v>1884</v>
          </cell>
        </row>
        <row r="574">
          <cell r="A574">
            <v>25898</v>
          </cell>
          <cell r="B574" t="str">
            <v>ZIPAC��N</v>
          </cell>
          <cell r="C574" t="str">
            <v>CUNDINAMARCA</v>
          </cell>
          <cell r="D574">
            <v>1899</v>
          </cell>
        </row>
        <row r="575">
          <cell r="A575">
            <v>25899</v>
          </cell>
          <cell r="B575" t="str">
            <v>ZIPAQUIRÁ</v>
          </cell>
          <cell r="C575" t="str">
            <v>CUNDINAMARCA</v>
          </cell>
          <cell r="D575">
            <v>1600</v>
          </cell>
        </row>
        <row r="576">
          <cell r="A576">
            <v>27001</v>
          </cell>
          <cell r="B576" t="str">
            <v>QUIBDÓ</v>
          </cell>
          <cell r="C576" t="str">
            <v>CHOC��</v>
          </cell>
          <cell r="D576" t="str">
            <v>Decreto ejecutivo de 30 de Marzo de 1825</v>
          </cell>
        </row>
        <row r="577">
          <cell r="A577">
            <v>27006</v>
          </cell>
          <cell r="B577" t="str">
            <v>ACAND��</v>
          </cell>
          <cell r="C577" t="str">
            <v>CHOC��</v>
          </cell>
          <cell r="D577" t="str">
            <v>Ordenanza 01 del 05 de Agosto de 1908</v>
          </cell>
        </row>
        <row r="578">
          <cell r="A578">
            <v>27025</v>
          </cell>
          <cell r="B578" t="str">
            <v>ALTO BAUD��</v>
          </cell>
          <cell r="C578" t="str">
            <v>CHOC��</v>
          </cell>
          <cell r="D578" t="str">
            <v>Ordenanza 16 del 21 Noviembre de 1958</v>
          </cell>
        </row>
        <row r="579">
          <cell r="A579">
            <v>27050</v>
          </cell>
          <cell r="B579" t="str">
            <v>ATRATO</v>
          </cell>
          <cell r="C579" t="str">
            <v>CHOC��</v>
          </cell>
          <cell r="D579" t="str">
            <v>ORD 10 DE MAYO 09 DE 1997</v>
          </cell>
        </row>
        <row r="580">
          <cell r="A580">
            <v>27073</v>
          </cell>
          <cell r="B580" t="str">
            <v>BAGAD��</v>
          </cell>
          <cell r="C580" t="str">
            <v>CHOC��</v>
          </cell>
          <cell r="D580">
            <v>1857</v>
          </cell>
        </row>
        <row r="581">
          <cell r="A581">
            <v>27075</v>
          </cell>
          <cell r="B581" t="str">
            <v>BAH��A SOLANO</v>
          </cell>
          <cell r="C581" t="str">
            <v>CHOC��</v>
          </cell>
          <cell r="D581" t="str">
            <v>Ordenanza 08 del 19 de Noviembre 1962</v>
          </cell>
        </row>
        <row r="582">
          <cell r="A582">
            <v>27077</v>
          </cell>
          <cell r="B582" t="str">
            <v>BAJO BAUD��</v>
          </cell>
          <cell r="C582" t="str">
            <v>CHOC��</v>
          </cell>
          <cell r="D582">
            <v>1934</v>
          </cell>
        </row>
        <row r="583">
          <cell r="A583">
            <v>27099</v>
          </cell>
          <cell r="B583" t="str">
            <v>BOJAY��</v>
          </cell>
          <cell r="C583" t="str">
            <v>CHOC��</v>
          </cell>
          <cell r="D583" t="str">
            <v>Ordenanza 13 de Diciembre 12 de 1960</v>
          </cell>
        </row>
        <row r="584">
          <cell r="A584">
            <v>27135</v>
          </cell>
          <cell r="B584" t="str">
            <v>EL CANT��N DEL SAN PABLO</v>
          </cell>
          <cell r="C584" t="str">
            <v>CHOC��</v>
          </cell>
          <cell r="D584" t="str">
            <v>Ordenanza 04 de mayo 23 de 1994</v>
          </cell>
        </row>
        <row r="585">
          <cell r="A585">
            <v>27150</v>
          </cell>
          <cell r="B585" t="str">
            <v>CARMEN DEL DARI��N</v>
          </cell>
          <cell r="C585" t="str">
            <v>CHOC��</v>
          </cell>
          <cell r="D585" t="str">
            <v>Ordenanza 18 del 22 de Septiembretiembre del 2000</v>
          </cell>
        </row>
        <row r="586">
          <cell r="A586">
            <v>27160</v>
          </cell>
          <cell r="B586" t="str">
            <v>C��RTEGUI</v>
          </cell>
          <cell r="C586" t="str">
            <v>CHOC��</v>
          </cell>
          <cell r="D586" t="str">
            <v>Ordenanza 012 del 29  de Junio del 2000</v>
          </cell>
        </row>
        <row r="587">
          <cell r="A587">
            <v>27205</v>
          </cell>
          <cell r="B587" t="str">
            <v>CONDOTO</v>
          </cell>
          <cell r="C587" t="str">
            <v>CHOC��</v>
          </cell>
          <cell r="D587">
            <v>1878</v>
          </cell>
        </row>
        <row r="588">
          <cell r="A588">
            <v>27245</v>
          </cell>
          <cell r="B588" t="str">
            <v>EL CARMEN DE ATRATO</v>
          </cell>
          <cell r="C588" t="str">
            <v>CHOC��</v>
          </cell>
          <cell r="D588" t="str">
            <v>Ordenanza 1 del 11 de Enero de 1883</v>
          </cell>
        </row>
        <row r="589">
          <cell r="A589">
            <v>27250</v>
          </cell>
          <cell r="B589" t="str">
            <v>EL LITORAL DEL SAN JUAN</v>
          </cell>
          <cell r="C589" t="str">
            <v>CHOC��</v>
          </cell>
          <cell r="D589" t="str">
            <v>Ordenanza 1  de Mayo 28 de 1993. Ordenanza 6 mayo 30 de 1994</v>
          </cell>
        </row>
        <row r="590">
          <cell r="A590">
            <v>27361</v>
          </cell>
          <cell r="B590" t="str">
            <v>ISTMINA</v>
          </cell>
          <cell r="C590" t="str">
            <v>CHOC��</v>
          </cell>
          <cell r="D590">
            <v>1903</v>
          </cell>
        </row>
        <row r="591">
          <cell r="A591">
            <v>27372</v>
          </cell>
          <cell r="B591" t="str">
            <v>JURAD��</v>
          </cell>
          <cell r="C591" t="str">
            <v>CHOC��</v>
          </cell>
          <cell r="D591" t="str">
            <v>Ordenanza 14 del 13 de Diciembre de 1956</v>
          </cell>
        </row>
        <row r="592">
          <cell r="A592">
            <v>27413</v>
          </cell>
          <cell r="B592" t="str">
            <v>LLOR��</v>
          </cell>
          <cell r="C592" t="str">
            <v>CHOC��</v>
          </cell>
          <cell r="D592" t="str">
            <v>Ordenanza 15  de Diciembre 13 de 1955. Ordenanza 16  Noviemb</v>
          </cell>
        </row>
        <row r="593">
          <cell r="A593">
            <v>27425</v>
          </cell>
          <cell r="B593" t="str">
            <v>MEDIO ATRATO</v>
          </cell>
          <cell r="C593" t="str">
            <v>CHOC��</v>
          </cell>
          <cell r="D593" t="str">
            <v>Ordenanza 008 del 23 de Junio de 1999</v>
          </cell>
        </row>
        <row r="594">
          <cell r="A594">
            <v>27430</v>
          </cell>
          <cell r="B594" t="str">
            <v>MEDIO BAUD��</v>
          </cell>
          <cell r="C594" t="str">
            <v>CHOC��</v>
          </cell>
          <cell r="D594" t="str">
            <v>Ordenanza 3 del 23 de Abril de 1999</v>
          </cell>
        </row>
        <row r="595">
          <cell r="A595">
            <v>27450</v>
          </cell>
          <cell r="B595" t="str">
            <v>MEDIO SAN JUAN</v>
          </cell>
          <cell r="C595" t="str">
            <v>CHOC��</v>
          </cell>
          <cell r="D595" t="str">
            <v>Ordenanza 016 del 20 de Julio del 2000</v>
          </cell>
        </row>
        <row r="596">
          <cell r="A596">
            <v>27491</v>
          </cell>
          <cell r="B596" t="str">
            <v>N��VITA</v>
          </cell>
          <cell r="C596" t="str">
            <v>CHOC��</v>
          </cell>
          <cell r="D596" t="str">
            <v>Ley 21 de 1857</v>
          </cell>
        </row>
        <row r="597">
          <cell r="A597">
            <v>27495</v>
          </cell>
          <cell r="B597" t="str">
            <v>NUQU��</v>
          </cell>
          <cell r="C597" t="str">
            <v>CHOC��</v>
          </cell>
          <cell r="D597">
            <v>1917</v>
          </cell>
        </row>
        <row r="598">
          <cell r="A598">
            <v>27580</v>
          </cell>
          <cell r="B598" t="str">
            <v>R��O IR��</v>
          </cell>
          <cell r="C598" t="str">
            <v>CHOC��</v>
          </cell>
          <cell r="D598" t="str">
            <v>Ordenanza 015 del 20 de Julio  del 2000</v>
          </cell>
        </row>
        <row r="599">
          <cell r="A599">
            <v>27600</v>
          </cell>
          <cell r="B599" t="str">
            <v>R��O QUITO</v>
          </cell>
          <cell r="C599" t="str">
            <v>CHOC��</v>
          </cell>
          <cell r="D599" t="str">
            <v>Ordenanza 4 del 25 de Abril de 1999</v>
          </cell>
        </row>
        <row r="600">
          <cell r="A600">
            <v>27615</v>
          </cell>
          <cell r="B600" t="str">
            <v>RIOSUCIO</v>
          </cell>
          <cell r="C600" t="str">
            <v>CHOC��</v>
          </cell>
          <cell r="D600" t="str">
            <v>Ley 2 de 1943</v>
          </cell>
        </row>
        <row r="601">
          <cell r="A601">
            <v>27660</v>
          </cell>
          <cell r="B601" t="str">
            <v>SAN JOSÉ DEL PALMAR</v>
          </cell>
          <cell r="C601" t="str">
            <v>CHOC��</v>
          </cell>
          <cell r="D601" t="str">
            <v>Decreto 52 del 13 de Enero de 1948</v>
          </cell>
        </row>
        <row r="602">
          <cell r="A602">
            <v>27745</v>
          </cell>
          <cell r="B602" t="str">
            <v>SIP��</v>
          </cell>
          <cell r="C602" t="str">
            <v>CHOC��</v>
          </cell>
          <cell r="D602" t="str">
            <v>Ordenanza 14 de 1956</v>
          </cell>
        </row>
        <row r="603">
          <cell r="A603">
            <v>27787</v>
          </cell>
          <cell r="B603" t="str">
            <v>TADÓ</v>
          </cell>
          <cell r="C603" t="str">
            <v>CHOC��</v>
          </cell>
          <cell r="D603">
            <v>1821</v>
          </cell>
        </row>
        <row r="604">
          <cell r="A604">
            <v>27800</v>
          </cell>
          <cell r="B604" t="str">
            <v>UNGU��A</v>
          </cell>
          <cell r="C604" t="str">
            <v>CHOC��</v>
          </cell>
          <cell r="D604" t="str">
            <v>Ordenanza 14 del 30 de Octubre de 1979</v>
          </cell>
        </row>
        <row r="605">
          <cell r="A605">
            <v>27810</v>
          </cell>
          <cell r="B605" t="str">
            <v>UNIÓN PANAMERICANA</v>
          </cell>
          <cell r="C605" t="str">
            <v>CHOC��</v>
          </cell>
          <cell r="D605" t="str">
            <v>Ordenanza 011 del 30 de Julio de 1999</v>
          </cell>
        </row>
        <row r="606">
          <cell r="A606">
            <v>41001</v>
          </cell>
          <cell r="B606" t="str">
            <v>NEIVA</v>
          </cell>
          <cell r="C606" t="str">
            <v>HUILA</v>
          </cell>
          <cell r="D606">
            <v>1612</v>
          </cell>
        </row>
        <row r="607">
          <cell r="A607">
            <v>41006</v>
          </cell>
          <cell r="B607" t="str">
            <v>ACEVEDO</v>
          </cell>
          <cell r="C607" t="str">
            <v>HUILA</v>
          </cell>
          <cell r="D607">
            <v>1898</v>
          </cell>
        </row>
        <row r="608">
          <cell r="A608">
            <v>41013</v>
          </cell>
          <cell r="B608" t="str">
            <v>AGRADO</v>
          </cell>
          <cell r="C608" t="str">
            <v>HUILA</v>
          </cell>
          <cell r="D608">
            <v>1837</v>
          </cell>
        </row>
        <row r="609">
          <cell r="A609">
            <v>41016</v>
          </cell>
          <cell r="B609" t="str">
            <v>AIPE</v>
          </cell>
          <cell r="C609" t="str">
            <v>HUILA</v>
          </cell>
          <cell r="D609">
            <v>1912</v>
          </cell>
        </row>
        <row r="610">
          <cell r="A610">
            <v>41020</v>
          </cell>
          <cell r="B610" t="str">
            <v>ALGECIRAS</v>
          </cell>
          <cell r="C610" t="str">
            <v>HUILA</v>
          </cell>
          <cell r="D610" t="str">
            <v>Ordenanza 41 del 7 de Abril de 1924</v>
          </cell>
        </row>
        <row r="611">
          <cell r="A611">
            <v>41026</v>
          </cell>
          <cell r="B611" t="str">
            <v>ALTAMIRA</v>
          </cell>
          <cell r="C611" t="str">
            <v>HUILA</v>
          </cell>
          <cell r="D611">
            <v>1855</v>
          </cell>
        </row>
        <row r="612">
          <cell r="A612">
            <v>41078</v>
          </cell>
          <cell r="B612" t="str">
            <v>BARAYA</v>
          </cell>
          <cell r="C612" t="str">
            <v>HUILA</v>
          </cell>
          <cell r="D612">
            <v>1844</v>
          </cell>
        </row>
        <row r="613">
          <cell r="A613">
            <v>41132</v>
          </cell>
          <cell r="B613" t="str">
            <v>CAMPOALEGRE</v>
          </cell>
          <cell r="C613" t="str">
            <v>HUILA</v>
          </cell>
          <cell r="D613">
            <v>1912</v>
          </cell>
        </row>
        <row r="614">
          <cell r="A614">
            <v>41206</v>
          </cell>
          <cell r="B614" t="str">
            <v>COLOMBIA</v>
          </cell>
          <cell r="C614" t="str">
            <v>HUILA</v>
          </cell>
          <cell r="D614">
            <v>1886</v>
          </cell>
        </row>
        <row r="615">
          <cell r="A615">
            <v>41244</v>
          </cell>
          <cell r="B615" t="str">
            <v>EL��AS</v>
          </cell>
          <cell r="C615" t="str">
            <v>HUILA</v>
          </cell>
          <cell r="D615">
            <v>1830</v>
          </cell>
        </row>
        <row r="616">
          <cell r="A616">
            <v>41298</v>
          </cell>
          <cell r="B616" t="str">
            <v>GARZÓN</v>
          </cell>
          <cell r="C616" t="str">
            <v>HUILA</v>
          </cell>
          <cell r="D616">
            <v>1783</v>
          </cell>
        </row>
        <row r="617">
          <cell r="A617">
            <v>41306</v>
          </cell>
          <cell r="B617" t="str">
            <v>GIGANTE</v>
          </cell>
          <cell r="C617" t="str">
            <v>HUILA</v>
          </cell>
          <cell r="D617">
            <v>1789</v>
          </cell>
        </row>
        <row r="618">
          <cell r="A618">
            <v>41319</v>
          </cell>
          <cell r="B618" t="str">
            <v>GUADALUPE</v>
          </cell>
          <cell r="C618" t="str">
            <v>HUILA</v>
          </cell>
          <cell r="D618" t="str">
            <v>Ordenanza 02, y sancionado seg��n Decreto 476 de 1964</v>
          </cell>
        </row>
        <row r="619">
          <cell r="A619">
            <v>41349</v>
          </cell>
          <cell r="B619" t="str">
            <v>HOBO</v>
          </cell>
          <cell r="C619" t="str">
            <v>HUILA</v>
          </cell>
          <cell r="D619">
            <v>1884</v>
          </cell>
        </row>
        <row r="620">
          <cell r="A620">
            <v>41357</v>
          </cell>
          <cell r="B620" t="str">
            <v>��QUIRA</v>
          </cell>
          <cell r="C620" t="str">
            <v>HUILA</v>
          </cell>
          <cell r="D620">
            <v>1887</v>
          </cell>
        </row>
        <row r="621">
          <cell r="A621">
            <v>41359</v>
          </cell>
          <cell r="B621" t="str">
            <v>ISNOS</v>
          </cell>
          <cell r="C621" t="str">
            <v>HUILA</v>
          </cell>
          <cell r="D621" t="str">
            <v>Ordenanza 24 de Diciembre 6 de 1958</v>
          </cell>
        </row>
        <row r="622">
          <cell r="A622">
            <v>41378</v>
          </cell>
          <cell r="B622" t="str">
            <v>LA ARGENTINA</v>
          </cell>
          <cell r="C622" t="str">
            <v>HUILA</v>
          </cell>
          <cell r="D622" t="str">
            <v>Ordenanza 36 del 2 de Diciembre de 1959</v>
          </cell>
        </row>
        <row r="623">
          <cell r="A623">
            <v>41396</v>
          </cell>
          <cell r="B623" t="str">
            <v>LA PLATA</v>
          </cell>
          <cell r="C623" t="str">
            <v>HUILA</v>
          </cell>
          <cell r="D623" t="str">
            <v>Ordenanza 25 de 1825</v>
          </cell>
        </row>
        <row r="624">
          <cell r="A624">
            <v>41483</v>
          </cell>
          <cell r="B624" t="str">
            <v>N��TAGA</v>
          </cell>
          <cell r="C624" t="str">
            <v>HUILA</v>
          </cell>
          <cell r="D624" t="str">
            <v>Ordenanza 25 del 27 de Noviembre de 1967</v>
          </cell>
        </row>
        <row r="625">
          <cell r="A625">
            <v>41503</v>
          </cell>
          <cell r="B625" t="str">
            <v>OPORAPA</v>
          </cell>
          <cell r="C625" t="str">
            <v>HUILA</v>
          </cell>
          <cell r="D625" t="str">
            <v>Ordenanza 10 del 18 de Noviembre de 1963</v>
          </cell>
        </row>
        <row r="626">
          <cell r="A626">
            <v>41518</v>
          </cell>
          <cell r="B626" t="str">
            <v>PAICOL</v>
          </cell>
          <cell r="C626" t="str">
            <v>HUILA</v>
          </cell>
          <cell r="D626">
            <v>1810</v>
          </cell>
        </row>
        <row r="627">
          <cell r="A627">
            <v>41524</v>
          </cell>
          <cell r="B627" t="str">
            <v>PALERMO</v>
          </cell>
          <cell r="C627" t="str">
            <v>HUILA</v>
          </cell>
          <cell r="D627">
            <v>1774</v>
          </cell>
        </row>
        <row r="628">
          <cell r="A628">
            <v>41530</v>
          </cell>
          <cell r="B628" t="str">
            <v>PALESTINA</v>
          </cell>
          <cell r="C628" t="str">
            <v>HUILA</v>
          </cell>
          <cell r="D628" t="str">
            <v>Ordenanza 002 de Noviembre de 1984</v>
          </cell>
        </row>
        <row r="629">
          <cell r="A629">
            <v>41548</v>
          </cell>
          <cell r="B629" t="str">
            <v>PITAL</v>
          </cell>
          <cell r="C629" t="str">
            <v>HUILA</v>
          </cell>
          <cell r="D629">
            <v>1780</v>
          </cell>
        </row>
        <row r="630">
          <cell r="A630">
            <v>41551</v>
          </cell>
          <cell r="B630" t="str">
            <v>PITALITO</v>
          </cell>
          <cell r="C630" t="str">
            <v>HUILA</v>
          </cell>
          <cell r="D630">
            <v>1818</v>
          </cell>
        </row>
        <row r="631">
          <cell r="A631">
            <v>41615</v>
          </cell>
          <cell r="B631" t="str">
            <v>RIVERA</v>
          </cell>
          <cell r="C631" t="str">
            <v>HUILA</v>
          </cell>
          <cell r="D631">
            <v>1888</v>
          </cell>
        </row>
        <row r="632">
          <cell r="A632">
            <v>41660</v>
          </cell>
          <cell r="B632" t="str">
            <v>SALADOBLANCO</v>
          </cell>
          <cell r="C632" t="str">
            <v>HUILA</v>
          </cell>
          <cell r="D632" t="str">
            <v>Ordenanza 10 del 14 de diciembre de 1948</v>
          </cell>
        </row>
        <row r="633">
          <cell r="A633">
            <v>41668</v>
          </cell>
          <cell r="B633" t="str">
            <v>SAN AGUSTÍN</v>
          </cell>
          <cell r="C633" t="str">
            <v>HUILA</v>
          </cell>
          <cell r="D633" t="str">
            <v>Ordenanza 24 del 8 de Abril de 1926</v>
          </cell>
        </row>
        <row r="634">
          <cell r="A634">
            <v>41676</v>
          </cell>
          <cell r="B634" t="str">
            <v>SANTA MARÍA</v>
          </cell>
          <cell r="C634" t="str">
            <v>HUILA</v>
          </cell>
          <cell r="D634" t="str">
            <v>Ordenanza 6 del 26 de Noviembre de 1965</v>
          </cell>
        </row>
        <row r="635">
          <cell r="A635">
            <v>41770</v>
          </cell>
          <cell r="B635" t="str">
            <v>SUAZA</v>
          </cell>
          <cell r="C635" t="str">
            <v>HUILA</v>
          </cell>
          <cell r="D635">
            <v>1842</v>
          </cell>
        </row>
        <row r="636">
          <cell r="A636">
            <v>41791</v>
          </cell>
          <cell r="B636" t="str">
            <v>TARQUI</v>
          </cell>
          <cell r="C636" t="str">
            <v>HUILA</v>
          </cell>
          <cell r="D636">
            <v>1757</v>
          </cell>
        </row>
        <row r="637">
          <cell r="A637">
            <v>41797</v>
          </cell>
          <cell r="B637" t="str">
            <v>TESALIA</v>
          </cell>
          <cell r="C637" t="str">
            <v>HUILA</v>
          </cell>
          <cell r="D637">
            <v>1887</v>
          </cell>
        </row>
        <row r="638">
          <cell r="A638">
            <v>41799</v>
          </cell>
          <cell r="B638" t="str">
            <v>TELLO</v>
          </cell>
          <cell r="C638" t="str">
            <v>HUILA</v>
          </cell>
          <cell r="D638">
            <v>1836</v>
          </cell>
        </row>
        <row r="639">
          <cell r="A639">
            <v>41801</v>
          </cell>
          <cell r="B639" t="str">
            <v>TERUEL</v>
          </cell>
          <cell r="C639" t="str">
            <v>HUILA</v>
          </cell>
          <cell r="D639">
            <v>1937</v>
          </cell>
        </row>
        <row r="640">
          <cell r="A640">
            <v>41807</v>
          </cell>
          <cell r="B640" t="str">
            <v>TIMAN��</v>
          </cell>
          <cell r="C640" t="str">
            <v>HUILA</v>
          </cell>
          <cell r="D640">
            <v>1538</v>
          </cell>
        </row>
        <row r="641">
          <cell r="A641">
            <v>41872</v>
          </cell>
          <cell r="B641" t="str">
            <v>VILLAVIEJA</v>
          </cell>
          <cell r="C641" t="str">
            <v>HUILA</v>
          </cell>
          <cell r="D641">
            <v>1795</v>
          </cell>
        </row>
        <row r="642">
          <cell r="A642">
            <v>41885</v>
          </cell>
          <cell r="B642" t="str">
            <v>YAGUAR��</v>
          </cell>
          <cell r="C642" t="str">
            <v>HUILA</v>
          </cell>
          <cell r="D642">
            <v>1623</v>
          </cell>
        </row>
        <row r="643">
          <cell r="A643">
            <v>44001</v>
          </cell>
          <cell r="B643" t="str">
            <v>RIOHACHA</v>
          </cell>
          <cell r="C643" t="str">
            <v>LA GUAJIRA</v>
          </cell>
          <cell r="D643">
            <v>1954</v>
          </cell>
        </row>
        <row r="644">
          <cell r="A644">
            <v>44035</v>
          </cell>
          <cell r="B644" t="str">
            <v>ALBANIA</v>
          </cell>
          <cell r="C644" t="str">
            <v>LA GUAJIRA</v>
          </cell>
          <cell r="D644" t="str">
            <v>Ordenanza 001 del 27 de Marzo del 2000</v>
          </cell>
        </row>
        <row r="645">
          <cell r="A645">
            <v>44078</v>
          </cell>
          <cell r="B645" t="str">
            <v>BARRANCAS</v>
          </cell>
          <cell r="C645" t="str">
            <v>LA GUAJIRA</v>
          </cell>
          <cell r="D645">
            <v>1935</v>
          </cell>
        </row>
        <row r="646">
          <cell r="A646">
            <v>44090</v>
          </cell>
          <cell r="B646" t="str">
            <v>DIBULLA</v>
          </cell>
          <cell r="C646" t="str">
            <v>LA GUAJIRA</v>
          </cell>
          <cell r="D646" t="str">
            <v>Ordenanza 30 de Noviembre 15 de 1995</v>
          </cell>
        </row>
        <row r="647">
          <cell r="A647">
            <v>44098</v>
          </cell>
          <cell r="B647" t="str">
            <v>DISTRACCI��N</v>
          </cell>
          <cell r="C647" t="str">
            <v>LA GUAJIRA</v>
          </cell>
          <cell r="D647" t="str">
            <v>Ordenanza 41 de Noviembre 30 de 1995</v>
          </cell>
        </row>
        <row r="648">
          <cell r="A648">
            <v>44110</v>
          </cell>
          <cell r="B648" t="str">
            <v>EL MOLINO</v>
          </cell>
          <cell r="C648" t="str">
            <v>LA GUAJIRA</v>
          </cell>
          <cell r="D648" t="str">
            <v>Ordenanza015 del 29 de Noviembre de 1989</v>
          </cell>
        </row>
        <row r="649">
          <cell r="A649">
            <v>44279</v>
          </cell>
          <cell r="B649" t="str">
            <v>FONSECA</v>
          </cell>
          <cell r="C649" t="str">
            <v>LA GUAJIRA</v>
          </cell>
          <cell r="D649">
            <v>1954</v>
          </cell>
        </row>
        <row r="650">
          <cell r="A650">
            <v>44378</v>
          </cell>
          <cell r="B650" t="str">
            <v>HATONUEVO</v>
          </cell>
          <cell r="C650" t="str">
            <v>LA GUAJIRA</v>
          </cell>
          <cell r="D650" t="str">
            <v>Ordenanza 57 de Noviembre 9 de 1994</v>
          </cell>
        </row>
        <row r="651">
          <cell r="A651">
            <v>44420</v>
          </cell>
          <cell r="B651" t="str">
            <v>LA JAGUA DEL PILAR</v>
          </cell>
          <cell r="C651" t="str">
            <v>LA GUAJIRA</v>
          </cell>
          <cell r="D651" t="str">
            <v>Decreto presidencial 609 del 26 de Marzo de 1996 y ratificad</v>
          </cell>
        </row>
        <row r="652">
          <cell r="A652">
            <v>44430</v>
          </cell>
          <cell r="B652" t="str">
            <v>MAICAO</v>
          </cell>
          <cell r="C652" t="str">
            <v>LA GUAJIRA</v>
          </cell>
          <cell r="D652">
            <v>1956</v>
          </cell>
        </row>
        <row r="653">
          <cell r="A653">
            <v>44560</v>
          </cell>
          <cell r="B653" t="str">
            <v>MANAURE</v>
          </cell>
          <cell r="C653" t="str">
            <v>LA GUAJIRA</v>
          </cell>
          <cell r="D653" t="str">
            <v>Ordenanza 15 de Noviembre 27 de 1973</v>
          </cell>
        </row>
        <row r="654">
          <cell r="A654">
            <v>44650</v>
          </cell>
          <cell r="B654" t="str">
            <v>SAN JUAN DEL CESAR</v>
          </cell>
          <cell r="C654" t="str">
            <v>LA GUAJIRA</v>
          </cell>
          <cell r="D654">
            <v>1954</v>
          </cell>
        </row>
        <row r="655">
          <cell r="A655">
            <v>44847</v>
          </cell>
          <cell r="B655" t="str">
            <v>URIBIA</v>
          </cell>
          <cell r="C655" t="str">
            <v>LA GUAJIRA</v>
          </cell>
          <cell r="D655">
            <v>1954</v>
          </cell>
        </row>
        <row r="656">
          <cell r="A656">
            <v>44855</v>
          </cell>
          <cell r="B656" t="str">
            <v>URUMITA</v>
          </cell>
          <cell r="C656" t="str">
            <v>LA GUAJIRA</v>
          </cell>
          <cell r="D656" t="str">
            <v>Ordenanza 36 de Diciembre 20 de 1983</v>
          </cell>
        </row>
        <row r="657">
          <cell r="A657">
            <v>44874</v>
          </cell>
          <cell r="B657" t="str">
            <v>VILLANUEVA</v>
          </cell>
          <cell r="C657" t="str">
            <v>LA GUAJIRA</v>
          </cell>
          <cell r="D657">
            <v>1888</v>
          </cell>
        </row>
        <row r="658">
          <cell r="A658">
            <v>47001</v>
          </cell>
          <cell r="B658" t="str">
            <v>SANTA MARTA</v>
          </cell>
          <cell r="C658" t="str">
            <v>MAGDALENA</v>
          </cell>
          <cell r="D658">
            <v>1525</v>
          </cell>
        </row>
        <row r="659">
          <cell r="A659">
            <v>47030</v>
          </cell>
          <cell r="B659" t="str">
            <v>ALGARROBO</v>
          </cell>
          <cell r="C659" t="str">
            <v>MAGDALENA</v>
          </cell>
          <cell r="D659" t="str">
            <v>Ordenanza 008 de Junio 24 de 1999</v>
          </cell>
        </row>
        <row r="660">
          <cell r="A660">
            <v>47053</v>
          </cell>
          <cell r="B660" t="str">
            <v>ARACATACA</v>
          </cell>
          <cell r="C660" t="str">
            <v>MAGDALENA</v>
          </cell>
          <cell r="D660" t="str">
            <v>Ordenanza 47 del 28 de Abril de 1915</v>
          </cell>
        </row>
        <row r="661">
          <cell r="A661">
            <v>47058</v>
          </cell>
          <cell r="B661" t="str">
            <v>ARIGUAN��</v>
          </cell>
          <cell r="C661" t="str">
            <v>MAGDALENA</v>
          </cell>
          <cell r="D661" t="str">
            <v>Ordenanza 14 Bis de Noviembre 30 de 1966</v>
          </cell>
        </row>
        <row r="662">
          <cell r="A662">
            <v>47161</v>
          </cell>
          <cell r="B662" t="str">
            <v>CERRO DE SAN ANTONIO</v>
          </cell>
          <cell r="C662" t="str">
            <v>MAGDALENA</v>
          </cell>
          <cell r="D662" t="str">
            <v>Ordenanza 3038 de 1912</v>
          </cell>
        </row>
        <row r="663">
          <cell r="A663">
            <v>47170</v>
          </cell>
          <cell r="B663" t="str">
            <v>CHIVOLO</v>
          </cell>
          <cell r="C663" t="str">
            <v>MAGDALENA</v>
          </cell>
          <cell r="D663" t="str">
            <v>Decreto 107 de Marzo 8 de 1974</v>
          </cell>
        </row>
        <row r="664">
          <cell r="A664">
            <v>47189</v>
          </cell>
          <cell r="B664" t="str">
            <v>CI��NAGA</v>
          </cell>
          <cell r="C664" t="str">
            <v>MAGDALENA</v>
          </cell>
          <cell r="D664" t="str">
            <v>Ley 0339 de 1876</v>
          </cell>
        </row>
        <row r="665">
          <cell r="A665">
            <v>47205</v>
          </cell>
          <cell r="B665" t="str">
            <v>CONCORDIA</v>
          </cell>
          <cell r="C665" t="str">
            <v>MAGDALENA</v>
          </cell>
          <cell r="D665" t="str">
            <v>Ordenanza 007 del 24 de Junio de 1999</v>
          </cell>
        </row>
        <row r="666">
          <cell r="A666">
            <v>47245</v>
          </cell>
          <cell r="B666" t="str">
            <v>EL BANCO</v>
          </cell>
          <cell r="C666" t="str">
            <v>MAGDALENA</v>
          </cell>
          <cell r="D666" t="str">
            <v>Ley 0182 de 1871</v>
          </cell>
        </row>
        <row r="667">
          <cell r="A667">
            <v>47258</v>
          </cell>
          <cell r="B667" t="str">
            <v>EL PI����N</v>
          </cell>
          <cell r="C667" t="str">
            <v>MAGDALENA</v>
          </cell>
          <cell r="D667" t="str">
            <v>Ordenanza 032 del 20 de Abril de 1815</v>
          </cell>
        </row>
        <row r="668">
          <cell r="A668">
            <v>47268</v>
          </cell>
          <cell r="B668" t="str">
            <v>EL RET��N</v>
          </cell>
          <cell r="C668" t="str">
            <v>MAGDALENA</v>
          </cell>
          <cell r="D668" t="str">
            <v>ORD 04 DE MAYO DE 1996</v>
          </cell>
        </row>
        <row r="669">
          <cell r="A669">
            <v>47288</v>
          </cell>
          <cell r="B669" t="str">
            <v>FUNDACIÓN</v>
          </cell>
          <cell r="C669" t="str">
            <v>MAGDALENA</v>
          </cell>
          <cell r="D669" t="str">
            <v>Ordenanza 47 de Junio 4 de 1945</v>
          </cell>
        </row>
        <row r="670">
          <cell r="A670">
            <v>47318</v>
          </cell>
          <cell r="B670" t="str">
            <v>GUAMAL</v>
          </cell>
          <cell r="C670" t="str">
            <v>MAGDALENA</v>
          </cell>
          <cell r="D670" t="str">
            <v>Ordenanza 15 del 2 de Julio de 1904</v>
          </cell>
        </row>
        <row r="671">
          <cell r="A671">
            <v>47460</v>
          </cell>
          <cell r="B671" t="str">
            <v>NUEVA GRANADA</v>
          </cell>
          <cell r="C671" t="str">
            <v>MAGDALENA</v>
          </cell>
          <cell r="D671" t="str">
            <v>Ordenanza 004 del 23 de Junio del 2000</v>
          </cell>
        </row>
        <row r="672">
          <cell r="A672">
            <v>47541</v>
          </cell>
          <cell r="B672" t="str">
            <v>PEDRAZA</v>
          </cell>
          <cell r="C672" t="str">
            <v>MAGDALENA</v>
          </cell>
          <cell r="D672" t="str">
            <v>Decreto dptal 1322 del 19 dediciembre de 1908</v>
          </cell>
        </row>
        <row r="673">
          <cell r="A673">
            <v>47545</v>
          </cell>
          <cell r="B673" t="str">
            <v>PIJI��O DEL CARMEN</v>
          </cell>
          <cell r="C673" t="str">
            <v>MAGDALENA</v>
          </cell>
          <cell r="D673" t="str">
            <v>ORD 1 DE MARZO 26 DE 1996</v>
          </cell>
        </row>
        <row r="674">
          <cell r="A674">
            <v>47551</v>
          </cell>
          <cell r="B674" t="str">
            <v>PIVIJAY</v>
          </cell>
          <cell r="C674" t="str">
            <v>MAGDALENA</v>
          </cell>
          <cell r="D674" t="str">
            <v>Ordenanza 74 de 1912</v>
          </cell>
        </row>
        <row r="675">
          <cell r="A675">
            <v>47555</v>
          </cell>
          <cell r="B675" t="str">
            <v>PLATO</v>
          </cell>
          <cell r="C675" t="str">
            <v>MAGDALENA</v>
          </cell>
          <cell r="D675" t="str">
            <v>Ordenanza 07 de diciembre de 1853</v>
          </cell>
        </row>
        <row r="676">
          <cell r="A676">
            <v>47570</v>
          </cell>
          <cell r="B676" t="str">
            <v>PUEBLOVIEJO</v>
          </cell>
          <cell r="C676" t="str">
            <v>MAGDALENA</v>
          </cell>
          <cell r="D676" t="str">
            <v>Ordenanza 73 del 3 de Mayo de 1929</v>
          </cell>
        </row>
        <row r="677">
          <cell r="A677">
            <v>47605</v>
          </cell>
          <cell r="B677" t="str">
            <v>REMOLINO</v>
          </cell>
          <cell r="C677" t="str">
            <v>MAGDALENA</v>
          </cell>
          <cell r="D677">
            <v>1814</v>
          </cell>
        </row>
        <row r="678">
          <cell r="A678">
            <v>47660</v>
          </cell>
          <cell r="B678" t="str">
            <v>SABANAS DE SAN ÁNGEL</v>
          </cell>
          <cell r="C678" t="str">
            <v>MAGDALENA</v>
          </cell>
          <cell r="D678" t="str">
            <v>Ordenanza 006 del 24 de Junio de 1999</v>
          </cell>
        </row>
        <row r="679">
          <cell r="A679">
            <v>47675</v>
          </cell>
          <cell r="B679" t="str">
            <v>SALAMINA</v>
          </cell>
          <cell r="C679" t="str">
            <v>MAGDALENA</v>
          </cell>
          <cell r="D679">
            <v>1865</v>
          </cell>
        </row>
        <row r="680">
          <cell r="A680">
            <v>47692</v>
          </cell>
          <cell r="B680" t="str">
            <v>SAN SEBASTIÁN DE BUENAVISTA</v>
          </cell>
          <cell r="C680" t="str">
            <v>MAGDALENA</v>
          </cell>
          <cell r="D680" t="str">
            <v>Decreto 687 de Diciembre 13 de 1957</v>
          </cell>
        </row>
        <row r="681">
          <cell r="A681">
            <v>47703</v>
          </cell>
          <cell r="B681" t="str">
            <v>SAN ZEN��N</v>
          </cell>
          <cell r="C681" t="str">
            <v>MAGDALENA</v>
          </cell>
          <cell r="D681">
            <v>1909</v>
          </cell>
        </row>
        <row r="682">
          <cell r="A682">
            <v>47707</v>
          </cell>
          <cell r="B682" t="str">
            <v>SANTA ANA</v>
          </cell>
          <cell r="C682" t="str">
            <v>MAGDALENA</v>
          </cell>
          <cell r="D682" t="str">
            <v>Ordenanza 14 de 1918</v>
          </cell>
        </row>
        <row r="683">
          <cell r="A683">
            <v>47720</v>
          </cell>
          <cell r="B683" t="str">
            <v>SANTA B��RBARA DE PINTO</v>
          </cell>
          <cell r="C683" t="str">
            <v>MAGDALENA</v>
          </cell>
          <cell r="D683" t="str">
            <v>Ordenanza 003 del 23 de Junio del 2000</v>
          </cell>
        </row>
        <row r="684">
          <cell r="A684">
            <v>47745</v>
          </cell>
          <cell r="B684" t="str">
            <v>SITIONUEVO</v>
          </cell>
          <cell r="C684" t="str">
            <v>MAGDALENA</v>
          </cell>
          <cell r="D684">
            <v>1848</v>
          </cell>
        </row>
        <row r="685">
          <cell r="A685">
            <v>47798</v>
          </cell>
          <cell r="B685" t="str">
            <v>TENERIFE</v>
          </cell>
          <cell r="C685" t="str">
            <v>MAGDALENA</v>
          </cell>
          <cell r="D685" t="str">
            <v>Ordenanza 11 del 26 de Junio de 1923</v>
          </cell>
        </row>
        <row r="686">
          <cell r="A686">
            <v>47960</v>
          </cell>
          <cell r="B686" t="str">
            <v>ZAPAY��N</v>
          </cell>
          <cell r="C686" t="str">
            <v>MAGDALENA</v>
          </cell>
          <cell r="D686" t="str">
            <v>Ordenanza 005 del 23 de Junio del 2000</v>
          </cell>
        </row>
        <row r="687">
          <cell r="A687">
            <v>47980</v>
          </cell>
          <cell r="B687" t="str">
            <v>ZONA BANANERA</v>
          </cell>
          <cell r="C687" t="str">
            <v>MAGDALENA</v>
          </cell>
          <cell r="D687" t="str">
            <v>Ordenanza 011 de Agosto 9 de 1999</v>
          </cell>
        </row>
        <row r="688">
          <cell r="A688">
            <v>50001</v>
          </cell>
          <cell r="B688" t="str">
            <v>VILLAVICENCIO</v>
          </cell>
          <cell r="C688" t="str">
            <v>META</v>
          </cell>
          <cell r="D688">
            <v>1840</v>
          </cell>
        </row>
        <row r="689">
          <cell r="A689">
            <v>50006</v>
          </cell>
          <cell r="B689" t="str">
            <v>ACAC��AS</v>
          </cell>
          <cell r="C689" t="str">
            <v>META</v>
          </cell>
          <cell r="D689" t="str">
            <v>Ordenanza 23 de 1960</v>
          </cell>
        </row>
        <row r="690">
          <cell r="A690">
            <v>50110</v>
          </cell>
          <cell r="B690" t="str">
            <v>BARRANCA DE UP��A</v>
          </cell>
          <cell r="C690" t="str">
            <v>META</v>
          </cell>
          <cell r="D690" t="str">
            <v>Ordenanza 5  de Octubre 16 de 1990</v>
          </cell>
        </row>
        <row r="691">
          <cell r="A691">
            <v>50124</v>
          </cell>
          <cell r="B691" t="str">
            <v>CABUYARO</v>
          </cell>
          <cell r="C691" t="str">
            <v>META</v>
          </cell>
          <cell r="D691" t="str">
            <v>Decreto 47 de Septiembre 3 de 1912</v>
          </cell>
        </row>
        <row r="692">
          <cell r="A692">
            <v>50150</v>
          </cell>
          <cell r="B692" t="str">
            <v>CASTILLA LA NUEVA</v>
          </cell>
          <cell r="C692" t="str">
            <v>META</v>
          </cell>
          <cell r="D692" t="str">
            <v>Ordenanza 08 de Julio 7 de 1961</v>
          </cell>
        </row>
        <row r="693">
          <cell r="A693">
            <v>50223</v>
          </cell>
          <cell r="B693" t="str">
            <v>CUBARRAL</v>
          </cell>
          <cell r="C693" t="str">
            <v>META</v>
          </cell>
          <cell r="D693" t="str">
            <v>Ordenanza 23 de Noviembre 28 de 1960</v>
          </cell>
        </row>
        <row r="694">
          <cell r="A694">
            <v>50226</v>
          </cell>
          <cell r="B694" t="str">
            <v>CUMARAL</v>
          </cell>
          <cell r="C694" t="str">
            <v>META</v>
          </cell>
          <cell r="D694" t="str">
            <v>Decreto 2543 de 1955</v>
          </cell>
        </row>
        <row r="695">
          <cell r="A695">
            <v>50245</v>
          </cell>
          <cell r="B695" t="str">
            <v>EL CALVARIO</v>
          </cell>
          <cell r="C695" t="str">
            <v>META</v>
          </cell>
          <cell r="D695" t="str">
            <v>Decreto 2543 de 1955</v>
          </cell>
        </row>
        <row r="696">
          <cell r="A696">
            <v>50251</v>
          </cell>
          <cell r="B696" t="str">
            <v>EL CASTILLO</v>
          </cell>
          <cell r="C696" t="str">
            <v>META</v>
          </cell>
          <cell r="D696" t="str">
            <v>Ordenanza 25 de Febrero de 1976</v>
          </cell>
        </row>
        <row r="697">
          <cell r="A697">
            <v>50270</v>
          </cell>
          <cell r="B697" t="str">
            <v>EL DORADO</v>
          </cell>
          <cell r="C697" t="str">
            <v>META</v>
          </cell>
          <cell r="D697" t="str">
            <v>Ordenanza 44  Noviembre 24 de 1992. Decreto 2129 de Diciembr</v>
          </cell>
        </row>
        <row r="698">
          <cell r="A698">
            <v>50287</v>
          </cell>
          <cell r="B698" t="str">
            <v>FUENTE DE ORO</v>
          </cell>
          <cell r="C698" t="str">
            <v>META</v>
          </cell>
          <cell r="D698" t="str">
            <v>Ordenanza 24 Noviembre 28 de 1960</v>
          </cell>
        </row>
        <row r="699">
          <cell r="A699">
            <v>50313</v>
          </cell>
          <cell r="B699" t="str">
            <v>GRANADA</v>
          </cell>
          <cell r="C699" t="str">
            <v>META</v>
          </cell>
          <cell r="D699">
            <v>1956</v>
          </cell>
        </row>
        <row r="700">
          <cell r="A700">
            <v>50318</v>
          </cell>
          <cell r="B700" t="str">
            <v>GUAMAL</v>
          </cell>
          <cell r="C700" t="str">
            <v>META</v>
          </cell>
          <cell r="D700">
            <v>1955</v>
          </cell>
        </row>
        <row r="701">
          <cell r="A701">
            <v>50325</v>
          </cell>
          <cell r="B701" t="str">
            <v>MAPIRIP��N</v>
          </cell>
          <cell r="C701" t="str">
            <v>META</v>
          </cell>
          <cell r="D701" t="str">
            <v>Ordenanza 11 de Agosto 24 de 1989</v>
          </cell>
        </row>
        <row r="702">
          <cell r="A702">
            <v>50330</v>
          </cell>
          <cell r="B702" t="str">
            <v>MESETAS</v>
          </cell>
          <cell r="C702" t="str">
            <v>META</v>
          </cell>
          <cell r="D702" t="str">
            <v>Ordenanza 35  Noviembre 19 de 1981</v>
          </cell>
        </row>
        <row r="703">
          <cell r="A703">
            <v>50350</v>
          </cell>
          <cell r="B703" t="str">
            <v>LA MACARENA</v>
          </cell>
          <cell r="C703" t="str">
            <v>META</v>
          </cell>
          <cell r="D703" t="str">
            <v>Ordenanza 11  Noviembre 18 de1980</v>
          </cell>
        </row>
        <row r="704">
          <cell r="A704">
            <v>50370</v>
          </cell>
          <cell r="B704" t="str">
            <v>URIBE</v>
          </cell>
          <cell r="C704" t="str">
            <v>META</v>
          </cell>
          <cell r="D704" t="str">
            <v>Ordenanza 37  Noviembre 13 de 1990. Decreto 20 del 11 de Ene</v>
          </cell>
        </row>
        <row r="705">
          <cell r="A705">
            <v>50400</v>
          </cell>
          <cell r="B705" t="str">
            <v>LEJAN��AS</v>
          </cell>
          <cell r="C705" t="str">
            <v>META</v>
          </cell>
          <cell r="D705" t="str">
            <v>Ordenanza 20 Noviembre 19 de 1981</v>
          </cell>
        </row>
        <row r="706">
          <cell r="A706">
            <v>50450</v>
          </cell>
          <cell r="B706" t="str">
            <v>PUERTO CONCORDIA</v>
          </cell>
          <cell r="C706" t="str">
            <v>META</v>
          </cell>
          <cell r="D706" t="str">
            <v>Ordenanza 12  AGOS 24 de 1989</v>
          </cell>
        </row>
        <row r="707">
          <cell r="A707">
            <v>50568</v>
          </cell>
          <cell r="B707" t="str">
            <v>PUERTO GAITÁN</v>
          </cell>
          <cell r="C707" t="str">
            <v>META</v>
          </cell>
          <cell r="D707" t="str">
            <v>Ordenanza 39 de Noviembre 29 de 1969</v>
          </cell>
        </row>
        <row r="708">
          <cell r="A708">
            <v>50573</v>
          </cell>
          <cell r="B708" t="str">
            <v>PUERTO LÓPEZ</v>
          </cell>
          <cell r="C708" t="str">
            <v>META</v>
          </cell>
          <cell r="D708" t="str">
            <v>Decreto 2543 de 1955</v>
          </cell>
        </row>
        <row r="709">
          <cell r="A709">
            <v>50577</v>
          </cell>
          <cell r="B709" t="str">
            <v>PUERTO LLERAS</v>
          </cell>
          <cell r="C709" t="str">
            <v>META</v>
          </cell>
          <cell r="D709" t="str">
            <v>Ordenanza 63 de Noviembre 21 de 1965</v>
          </cell>
        </row>
        <row r="710">
          <cell r="A710">
            <v>50590</v>
          </cell>
          <cell r="B710" t="str">
            <v>PUERTO RICO</v>
          </cell>
          <cell r="C710" t="str">
            <v>META</v>
          </cell>
          <cell r="D710" t="str">
            <v>Ordenanza 10  Octubre  31 de 1984. Ordenanza 7 de Noviembre</v>
          </cell>
        </row>
        <row r="711">
          <cell r="A711">
            <v>50606</v>
          </cell>
          <cell r="B711" t="str">
            <v>RESTREPO</v>
          </cell>
          <cell r="C711" t="str">
            <v>META</v>
          </cell>
          <cell r="D711" t="str">
            <v>Decreto 182 de Junio 2 de 1955</v>
          </cell>
        </row>
        <row r="712">
          <cell r="A712">
            <v>50680</v>
          </cell>
          <cell r="B712" t="str">
            <v>SAN CARLOS DE GUAROA</v>
          </cell>
          <cell r="C712" t="str">
            <v>META</v>
          </cell>
          <cell r="D712" t="str">
            <v>Ordenanza 12 de Julio 7 de 1961</v>
          </cell>
        </row>
        <row r="713">
          <cell r="A713">
            <v>50683</v>
          </cell>
          <cell r="B713" t="str">
            <v>SAN JUAN DE ARAMA</v>
          </cell>
          <cell r="C713" t="str">
            <v>META</v>
          </cell>
          <cell r="D713" t="str">
            <v>Ordenanza 03 de Noviembre 17 de 1966</v>
          </cell>
        </row>
        <row r="714">
          <cell r="A714">
            <v>50686</v>
          </cell>
          <cell r="B714" t="str">
            <v>SAN JUANITO</v>
          </cell>
          <cell r="C714" t="str">
            <v>META</v>
          </cell>
          <cell r="D714" t="str">
            <v>Ordenanza 32 de 1981</v>
          </cell>
        </row>
        <row r="715">
          <cell r="A715">
            <v>50689</v>
          </cell>
          <cell r="B715" t="str">
            <v>SAN MARTÍN</v>
          </cell>
          <cell r="C715" t="str">
            <v>META</v>
          </cell>
          <cell r="D715">
            <v>1958</v>
          </cell>
        </row>
        <row r="716">
          <cell r="A716">
            <v>50711</v>
          </cell>
          <cell r="B716" t="str">
            <v>VISTAHERMOSA</v>
          </cell>
          <cell r="C716" t="str">
            <v>META</v>
          </cell>
          <cell r="D716" t="str">
            <v>Ordenanza 19  de Noviembre 29 de 1969</v>
          </cell>
        </row>
        <row r="717">
          <cell r="A717">
            <v>52001</v>
          </cell>
          <cell r="B717" t="str">
            <v>PASTO</v>
          </cell>
          <cell r="C717" t="str">
            <v>NARI��O</v>
          </cell>
          <cell r="D717">
            <v>1540</v>
          </cell>
        </row>
        <row r="718">
          <cell r="A718">
            <v>52019</v>
          </cell>
          <cell r="B718" t="str">
            <v>ALB��N</v>
          </cell>
          <cell r="C718" t="str">
            <v>NARI��O</v>
          </cell>
          <cell r="D718" t="str">
            <v>Ordenanza 41 de 1903</v>
          </cell>
        </row>
        <row r="719">
          <cell r="A719">
            <v>52022</v>
          </cell>
          <cell r="B719" t="str">
            <v>ALDANA</v>
          </cell>
          <cell r="C719" t="str">
            <v>NARI��O</v>
          </cell>
          <cell r="D719" t="str">
            <v>Ordenanza 11 de 1911</v>
          </cell>
        </row>
        <row r="720">
          <cell r="A720">
            <v>52036</v>
          </cell>
          <cell r="B720" t="str">
            <v>ANCUYA</v>
          </cell>
          <cell r="C720" t="str">
            <v>NARI��O</v>
          </cell>
          <cell r="D720">
            <v>1544</v>
          </cell>
        </row>
        <row r="721">
          <cell r="A721">
            <v>52051</v>
          </cell>
          <cell r="B721" t="str">
            <v>ARBOLEDA</v>
          </cell>
          <cell r="C721" t="str">
            <v>NARI��O</v>
          </cell>
          <cell r="D721">
            <v>1859</v>
          </cell>
        </row>
        <row r="722">
          <cell r="A722">
            <v>52079</v>
          </cell>
          <cell r="B722" t="str">
            <v>BARBACOAS</v>
          </cell>
          <cell r="C722" t="str">
            <v>NARI��O</v>
          </cell>
          <cell r="D722">
            <v>1916</v>
          </cell>
        </row>
        <row r="723">
          <cell r="A723">
            <v>52083</v>
          </cell>
          <cell r="B723" t="str">
            <v>BEL��N</v>
          </cell>
          <cell r="C723" t="str">
            <v>NARI��O</v>
          </cell>
          <cell r="D723" t="str">
            <v>Ordenanza 53 Noviembre 29 de 1985</v>
          </cell>
        </row>
        <row r="724">
          <cell r="A724">
            <v>52110</v>
          </cell>
          <cell r="B724" t="str">
            <v>BUESACO</v>
          </cell>
          <cell r="C724" t="str">
            <v>NARI��O</v>
          </cell>
          <cell r="D724">
            <v>1899</v>
          </cell>
        </row>
        <row r="725">
          <cell r="A725">
            <v>52203</v>
          </cell>
          <cell r="B725" t="str">
            <v>COL��N</v>
          </cell>
          <cell r="C725" t="str">
            <v>NARI��O</v>
          </cell>
          <cell r="D725" t="str">
            <v>Ordenanza 37 de 1921</v>
          </cell>
        </row>
        <row r="726">
          <cell r="A726">
            <v>52207</v>
          </cell>
          <cell r="B726" t="str">
            <v>CONSAC��</v>
          </cell>
          <cell r="C726" t="str">
            <v>NARI��O</v>
          </cell>
          <cell r="D726">
            <v>1900</v>
          </cell>
        </row>
        <row r="727">
          <cell r="A727">
            <v>52210</v>
          </cell>
          <cell r="B727" t="str">
            <v>CONTADERO</v>
          </cell>
          <cell r="C727" t="str">
            <v>NARI��O</v>
          </cell>
          <cell r="D727">
            <v>1871</v>
          </cell>
        </row>
        <row r="728">
          <cell r="A728">
            <v>52215</v>
          </cell>
          <cell r="B728" t="str">
            <v>C��RDOBA</v>
          </cell>
          <cell r="C728" t="str">
            <v>NARI��O</v>
          </cell>
          <cell r="D728">
            <v>1911</v>
          </cell>
        </row>
        <row r="729">
          <cell r="A729">
            <v>52224</v>
          </cell>
          <cell r="B729" t="str">
            <v>CUASPUD CARLOSAMA</v>
          </cell>
          <cell r="C729" t="str">
            <v>NARI��O</v>
          </cell>
          <cell r="D729" t="str">
            <v>Ordenanza 11 de 1911</v>
          </cell>
        </row>
        <row r="730">
          <cell r="A730">
            <v>52227</v>
          </cell>
          <cell r="B730" t="str">
            <v>CUMBAL</v>
          </cell>
          <cell r="C730" t="str">
            <v>NARI��O</v>
          </cell>
          <cell r="D730">
            <v>1913</v>
          </cell>
        </row>
        <row r="731">
          <cell r="A731">
            <v>52233</v>
          </cell>
          <cell r="B731" t="str">
            <v>CUMBITARA</v>
          </cell>
          <cell r="C731" t="str">
            <v>NARI��O</v>
          </cell>
          <cell r="D731" t="str">
            <v>Ordenanza 65 Noviembre 21 de 1968</v>
          </cell>
        </row>
        <row r="732">
          <cell r="A732">
            <v>52240</v>
          </cell>
          <cell r="B732" t="str">
            <v>CHACHAG����</v>
          </cell>
          <cell r="C732" t="str">
            <v>NARI��O</v>
          </cell>
          <cell r="D732" t="str">
            <v>Ordenanza 20 Noviembre 24 de 1992</v>
          </cell>
        </row>
        <row r="733">
          <cell r="A733">
            <v>52250</v>
          </cell>
          <cell r="B733" t="str">
            <v>EL CHARCO</v>
          </cell>
          <cell r="C733" t="str">
            <v>NARI��O</v>
          </cell>
          <cell r="D733">
            <v>1967</v>
          </cell>
        </row>
        <row r="734">
          <cell r="A734">
            <v>52254</v>
          </cell>
          <cell r="B734" t="str">
            <v>EL PE��OL</v>
          </cell>
          <cell r="C734" t="str">
            <v>NARI��O</v>
          </cell>
          <cell r="D734" t="str">
            <v>Ordenanza 036 de Diciembre 7 de 1998</v>
          </cell>
        </row>
        <row r="735">
          <cell r="A735">
            <v>52256</v>
          </cell>
          <cell r="B735" t="str">
            <v>EL ROSARIO</v>
          </cell>
          <cell r="C735" t="str">
            <v>NARI��O</v>
          </cell>
          <cell r="D735">
            <v>1815</v>
          </cell>
        </row>
        <row r="736">
          <cell r="A736">
            <v>52258</v>
          </cell>
          <cell r="B736" t="str">
            <v>EL TABL��N DE G��MEZ</v>
          </cell>
          <cell r="C736" t="str">
            <v>NARI��O</v>
          </cell>
          <cell r="D736">
            <v>1834</v>
          </cell>
        </row>
        <row r="737">
          <cell r="A737">
            <v>52260</v>
          </cell>
          <cell r="B737" t="str">
            <v>EL TAMBO</v>
          </cell>
          <cell r="C737" t="str">
            <v>NARI��O</v>
          </cell>
          <cell r="D737" t="str">
            <v>Ordenanza 78 de 1870</v>
          </cell>
        </row>
        <row r="738">
          <cell r="A738">
            <v>52287</v>
          </cell>
          <cell r="B738" t="str">
            <v>FUNES</v>
          </cell>
          <cell r="C738" t="str">
            <v>NARI��O</v>
          </cell>
          <cell r="D738" t="str">
            <v>Ordenanza 22 de 1839</v>
          </cell>
        </row>
        <row r="739">
          <cell r="A739">
            <v>52317</v>
          </cell>
          <cell r="B739" t="str">
            <v>GUACHUCAL</v>
          </cell>
          <cell r="C739" t="str">
            <v>NARI��O</v>
          </cell>
          <cell r="D739">
            <v>1935</v>
          </cell>
        </row>
        <row r="740">
          <cell r="A740">
            <v>52320</v>
          </cell>
          <cell r="B740" t="str">
            <v>GUAITARILLA</v>
          </cell>
          <cell r="C740" t="str">
            <v>NARI��O</v>
          </cell>
          <cell r="D740">
            <v>1676</v>
          </cell>
        </row>
        <row r="741">
          <cell r="A741">
            <v>52323</v>
          </cell>
          <cell r="B741" t="str">
            <v>GUALMAT��N</v>
          </cell>
          <cell r="C741" t="str">
            <v>NARI��O</v>
          </cell>
          <cell r="D741">
            <v>1881</v>
          </cell>
        </row>
        <row r="742">
          <cell r="A742">
            <v>52352</v>
          </cell>
          <cell r="B742" t="str">
            <v>ILES</v>
          </cell>
          <cell r="C742" t="str">
            <v>NARI��O</v>
          </cell>
          <cell r="D742" t="str">
            <v>Ordenanza 07 de 1871</v>
          </cell>
        </row>
        <row r="743">
          <cell r="A743">
            <v>52354</v>
          </cell>
          <cell r="B743" t="str">
            <v>IMU��S</v>
          </cell>
          <cell r="C743" t="str">
            <v>NARI��O</v>
          </cell>
          <cell r="D743">
            <v>1849</v>
          </cell>
        </row>
        <row r="744">
          <cell r="A744">
            <v>52356</v>
          </cell>
          <cell r="B744" t="str">
            <v>IPIALES</v>
          </cell>
          <cell r="C744" t="str">
            <v>NARI��O</v>
          </cell>
          <cell r="D744">
            <v>1799</v>
          </cell>
        </row>
        <row r="745">
          <cell r="A745">
            <v>52378</v>
          </cell>
          <cell r="B745" t="str">
            <v>LA CRUZ</v>
          </cell>
          <cell r="C745" t="str">
            <v>NARI��O</v>
          </cell>
          <cell r="D745" t="str">
            <v>Decreto 1067 de 1907</v>
          </cell>
        </row>
        <row r="746">
          <cell r="A746">
            <v>52381</v>
          </cell>
          <cell r="B746" t="str">
            <v>LA FLORIDA</v>
          </cell>
          <cell r="C746" t="str">
            <v>NARI��O</v>
          </cell>
          <cell r="D746">
            <v>1988</v>
          </cell>
        </row>
        <row r="747">
          <cell r="A747">
            <v>52385</v>
          </cell>
          <cell r="B747" t="str">
            <v>LA LLANADA</v>
          </cell>
          <cell r="C747" t="str">
            <v>NARI��O</v>
          </cell>
          <cell r="D747" t="str">
            <v>Ordenanza 26 Noviembre 29 de 1989</v>
          </cell>
        </row>
        <row r="748">
          <cell r="A748">
            <v>52390</v>
          </cell>
          <cell r="B748" t="str">
            <v>LA TOLA</v>
          </cell>
          <cell r="C748" t="str">
            <v>NARI��O</v>
          </cell>
          <cell r="D748" t="str">
            <v>Ordenanza 13 Noviembre 16 de 1988</v>
          </cell>
        </row>
        <row r="749">
          <cell r="A749">
            <v>52399</v>
          </cell>
          <cell r="B749" t="str">
            <v>LA UNIÓN</v>
          </cell>
          <cell r="C749" t="str">
            <v>NARI��O</v>
          </cell>
          <cell r="D749" t="str">
            <v>Decreto 1840</v>
          </cell>
        </row>
        <row r="750">
          <cell r="A750">
            <v>52405</v>
          </cell>
          <cell r="B750" t="str">
            <v>LEIVA</v>
          </cell>
          <cell r="C750" t="str">
            <v>NARI��O</v>
          </cell>
          <cell r="D750" t="str">
            <v>Decreto 30 BIS Enero 18 de 1978. Reglamenta la Ordenanza 02</v>
          </cell>
        </row>
        <row r="751">
          <cell r="A751">
            <v>52411</v>
          </cell>
          <cell r="B751" t="str">
            <v>LINARES</v>
          </cell>
          <cell r="C751" t="str">
            <v>NARI��O</v>
          </cell>
          <cell r="D751" t="str">
            <v>Ordenanza 120 de 1871</v>
          </cell>
        </row>
        <row r="752">
          <cell r="A752">
            <v>52418</v>
          </cell>
          <cell r="B752" t="str">
            <v>LOS ANDES</v>
          </cell>
          <cell r="C752" t="str">
            <v>NARI��O</v>
          </cell>
          <cell r="D752" t="str">
            <v>Ordenanza 25 de 1911</v>
          </cell>
        </row>
        <row r="753">
          <cell r="A753">
            <v>52427</v>
          </cell>
          <cell r="B753" t="str">
            <v>MAG����</v>
          </cell>
          <cell r="C753" t="str">
            <v>NARI��O</v>
          </cell>
          <cell r="D753">
            <v>1837</v>
          </cell>
        </row>
        <row r="754">
          <cell r="A754">
            <v>52435</v>
          </cell>
          <cell r="B754" t="str">
            <v>MALLAMA</v>
          </cell>
          <cell r="C754" t="str">
            <v>NARI��O</v>
          </cell>
          <cell r="D754" t="str">
            <v>Ordenanza 40 de 1926</v>
          </cell>
        </row>
        <row r="755">
          <cell r="A755">
            <v>52473</v>
          </cell>
          <cell r="B755" t="str">
            <v>MOSQUERA</v>
          </cell>
          <cell r="C755" t="str">
            <v>NARI��O</v>
          </cell>
          <cell r="D755">
            <v>1874</v>
          </cell>
        </row>
        <row r="756">
          <cell r="A756">
            <v>52480</v>
          </cell>
          <cell r="B756" t="str">
            <v>NARIÑO</v>
          </cell>
          <cell r="C756" t="str">
            <v>NARI��O</v>
          </cell>
          <cell r="D756" t="str">
            <v>Ordenanza 027 de Noviembre. 29 de 1999. Decreto 0312 del 24</v>
          </cell>
        </row>
        <row r="757">
          <cell r="A757">
            <v>52490</v>
          </cell>
          <cell r="B757" t="str">
            <v>OLAYA HERRERA</v>
          </cell>
          <cell r="C757" t="str">
            <v>NARI��O</v>
          </cell>
          <cell r="D757" t="str">
            <v>Ordenanza 85 de Noviembre 30 de 1975</v>
          </cell>
        </row>
        <row r="758">
          <cell r="A758">
            <v>52506</v>
          </cell>
          <cell r="B758" t="str">
            <v>OSPINA</v>
          </cell>
          <cell r="C758" t="str">
            <v>NARI��O</v>
          </cell>
          <cell r="D758" t="str">
            <v>Ordenanza 50 de 1865</v>
          </cell>
        </row>
        <row r="759">
          <cell r="A759">
            <v>52520</v>
          </cell>
          <cell r="B759" t="str">
            <v>FRANCISCO PIZARRO</v>
          </cell>
          <cell r="C759" t="str">
            <v>NARI��O</v>
          </cell>
          <cell r="D759" t="str">
            <v>Dto 126 de 28/02/1975.  Odenanza 52 30/11/1971</v>
          </cell>
        </row>
        <row r="760">
          <cell r="A760">
            <v>52540</v>
          </cell>
          <cell r="B760" t="str">
            <v>POLICARPA</v>
          </cell>
          <cell r="C760" t="str">
            <v>NARI��O</v>
          </cell>
          <cell r="D760" t="str">
            <v>Ordenanza 22 Noviembre 28 de 1972</v>
          </cell>
        </row>
        <row r="761">
          <cell r="A761">
            <v>52560</v>
          </cell>
          <cell r="B761" t="str">
            <v>POTOS��</v>
          </cell>
          <cell r="C761" t="str">
            <v>NARI��O</v>
          </cell>
          <cell r="D761">
            <v>1571</v>
          </cell>
        </row>
        <row r="762">
          <cell r="A762">
            <v>52565</v>
          </cell>
          <cell r="B762" t="str">
            <v>PROVIDENCIA</v>
          </cell>
          <cell r="C762" t="str">
            <v>NARI��O</v>
          </cell>
          <cell r="D762" t="str">
            <v>Ordenanza 34 Noviembre 27 de 1992</v>
          </cell>
        </row>
        <row r="763">
          <cell r="A763">
            <v>52573</v>
          </cell>
          <cell r="B763" t="str">
            <v>PUERRES</v>
          </cell>
          <cell r="C763" t="str">
            <v>NARI��O</v>
          </cell>
          <cell r="D763">
            <v>1881</v>
          </cell>
        </row>
        <row r="764">
          <cell r="A764">
            <v>52585</v>
          </cell>
          <cell r="B764" t="str">
            <v>PUPIALES</v>
          </cell>
          <cell r="C764" t="str">
            <v>NARI��O</v>
          </cell>
          <cell r="D764" t="str">
            <v>Ordenanzas 7 y 11 de 1871</v>
          </cell>
        </row>
        <row r="765">
          <cell r="A765">
            <v>52612</v>
          </cell>
          <cell r="B765" t="str">
            <v>RICAURTE</v>
          </cell>
          <cell r="C765" t="str">
            <v>NARI��O</v>
          </cell>
          <cell r="D765" t="str">
            <v>Ordenanza 22 de 1881</v>
          </cell>
        </row>
        <row r="766">
          <cell r="A766">
            <v>52621</v>
          </cell>
          <cell r="B766" t="str">
            <v>ROBERTO PAY��N</v>
          </cell>
          <cell r="C766" t="str">
            <v>NARI��O</v>
          </cell>
          <cell r="D766">
            <v>1937</v>
          </cell>
        </row>
        <row r="767">
          <cell r="A767">
            <v>52678</v>
          </cell>
          <cell r="B767" t="str">
            <v>SAMANIEGO</v>
          </cell>
          <cell r="C767" t="str">
            <v>NARI��O</v>
          </cell>
          <cell r="D767">
            <v>1864</v>
          </cell>
        </row>
        <row r="768">
          <cell r="A768">
            <v>52683</v>
          </cell>
          <cell r="B768" t="str">
            <v>SANDON��</v>
          </cell>
          <cell r="C768" t="str">
            <v>NARI��O</v>
          </cell>
          <cell r="D768" t="str">
            <v>Ordenanza 33 de 1868</v>
          </cell>
        </row>
        <row r="769">
          <cell r="A769">
            <v>52685</v>
          </cell>
          <cell r="B769" t="str">
            <v>SAN BERNARDO</v>
          </cell>
          <cell r="C769" t="str">
            <v>NARI��O</v>
          </cell>
          <cell r="D769" t="str">
            <v>Ordenanza 23 Noviembre 26  de 1992</v>
          </cell>
        </row>
        <row r="770">
          <cell r="A770">
            <v>52687</v>
          </cell>
          <cell r="B770" t="str">
            <v>SAN LORENZO</v>
          </cell>
          <cell r="C770" t="str">
            <v>NARI��O</v>
          </cell>
          <cell r="D770">
            <v>1886</v>
          </cell>
        </row>
        <row r="771">
          <cell r="A771">
            <v>52693</v>
          </cell>
          <cell r="B771" t="str">
            <v>SAN PABLO</v>
          </cell>
          <cell r="C771" t="str">
            <v>NARI��O</v>
          </cell>
          <cell r="D771">
            <v>1773</v>
          </cell>
        </row>
        <row r="772">
          <cell r="A772">
            <v>52694</v>
          </cell>
          <cell r="B772" t="str">
            <v>SAN PEDRO DE CARTAGO</v>
          </cell>
          <cell r="C772" t="str">
            <v>NARI��O</v>
          </cell>
          <cell r="D772" t="str">
            <v>Ordenanza 25   Noviembre 29 de 1989</v>
          </cell>
        </row>
        <row r="773">
          <cell r="A773">
            <v>52696</v>
          </cell>
          <cell r="B773" t="str">
            <v>SANTA BÁRBARA</v>
          </cell>
          <cell r="C773" t="str">
            <v>NARI��O</v>
          </cell>
          <cell r="D773" t="str">
            <v>Ordenanza 58 Noviembre 30 de 1966</v>
          </cell>
        </row>
        <row r="774">
          <cell r="A774">
            <v>52699</v>
          </cell>
          <cell r="B774" t="str">
            <v>SANTACRUZ</v>
          </cell>
          <cell r="C774" t="str">
            <v>NARI��O</v>
          </cell>
          <cell r="D774" t="str">
            <v>Ordenanza 40 de 1913</v>
          </cell>
        </row>
        <row r="775">
          <cell r="A775">
            <v>52720</v>
          </cell>
          <cell r="B775" t="str">
            <v>SAPUYES</v>
          </cell>
          <cell r="C775" t="str">
            <v>NARI��O</v>
          </cell>
          <cell r="D775">
            <v>1849</v>
          </cell>
        </row>
        <row r="776">
          <cell r="A776">
            <v>52786</v>
          </cell>
          <cell r="B776" t="str">
            <v>TAMINANGO</v>
          </cell>
          <cell r="C776" t="str">
            <v>NARI��O</v>
          </cell>
          <cell r="D776">
            <v>1834</v>
          </cell>
        </row>
        <row r="777">
          <cell r="A777">
            <v>52788</v>
          </cell>
          <cell r="B777" t="str">
            <v>TANGUA</v>
          </cell>
          <cell r="C777" t="str">
            <v>NARI��O</v>
          </cell>
          <cell r="D777" t="str">
            <v>Ordenanza 103 de 1874</v>
          </cell>
        </row>
        <row r="778">
          <cell r="A778">
            <v>52835</v>
          </cell>
          <cell r="B778" t="str">
            <v>SAN ANDR��S DE TUMACO</v>
          </cell>
          <cell r="C778" t="str">
            <v>NARI��O</v>
          </cell>
          <cell r="D778">
            <v>1800</v>
          </cell>
        </row>
        <row r="779">
          <cell r="A779">
            <v>52838</v>
          </cell>
          <cell r="B779" t="str">
            <v>T��QUERRES</v>
          </cell>
          <cell r="C779" t="str">
            <v>NARI��O</v>
          </cell>
          <cell r="D779">
            <v>1938</v>
          </cell>
        </row>
        <row r="780">
          <cell r="A780">
            <v>52885</v>
          </cell>
          <cell r="B780" t="str">
            <v>YACUANQUER</v>
          </cell>
          <cell r="C780" t="str">
            <v>NARI��O</v>
          </cell>
          <cell r="D780">
            <v>1750</v>
          </cell>
        </row>
        <row r="781">
          <cell r="A781">
            <v>54001</v>
          </cell>
          <cell r="B781" t="str">
            <v>SAN JOSÉ DE CÚCUTA</v>
          </cell>
          <cell r="C781" t="str">
            <v>NORTE DE SANTANDER</v>
          </cell>
          <cell r="D781">
            <v>1972</v>
          </cell>
        </row>
        <row r="782">
          <cell r="A782">
            <v>54003</v>
          </cell>
          <cell r="B782" t="str">
            <v>��BREGO</v>
          </cell>
          <cell r="C782" t="str">
            <v>NORTE DE SANTANDER</v>
          </cell>
          <cell r="D782">
            <v>1806</v>
          </cell>
        </row>
        <row r="783">
          <cell r="A783">
            <v>54051</v>
          </cell>
          <cell r="B783" t="str">
            <v>ARBOLEDAS</v>
          </cell>
          <cell r="C783" t="str">
            <v>NORTE DE SANTANDER</v>
          </cell>
          <cell r="D783">
            <v>1835</v>
          </cell>
        </row>
        <row r="784">
          <cell r="A784">
            <v>54099</v>
          </cell>
          <cell r="B784" t="str">
            <v>BOCHALEMA</v>
          </cell>
          <cell r="C784" t="str">
            <v>NORTE DE SANTANDER</v>
          </cell>
          <cell r="D784">
            <v>1826</v>
          </cell>
        </row>
        <row r="785">
          <cell r="A785">
            <v>54109</v>
          </cell>
          <cell r="B785" t="str">
            <v>BUCARASICA</v>
          </cell>
          <cell r="C785" t="str">
            <v>NORTE DE SANTANDER</v>
          </cell>
          <cell r="D785">
            <v>1838</v>
          </cell>
        </row>
        <row r="786">
          <cell r="A786">
            <v>54125</v>
          </cell>
          <cell r="B786" t="str">
            <v>C��COTA</v>
          </cell>
          <cell r="C786" t="str">
            <v>NORTE DE SANTANDER</v>
          </cell>
          <cell r="D786">
            <v>1630</v>
          </cell>
        </row>
        <row r="787">
          <cell r="A787">
            <v>54128</v>
          </cell>
          <cell r="B787" t="str">
            <v>C��CHIRA</v>
          </cell>
          <cell r="C787" t="str">
            <v>NORTE DE SANTANDER</v>
          </cell>
          <cell r="D787">
            <v>1911</v>
          </cell>
        </row>
        <row r="788">
          <cell r="A788">
            <v>54172</v>
          </cell>
          <cell r="B788" t="str">
            <v>CHIN��COTA</v>
          </cell>
          <cell r="C788" t="str">
            <v>NORTE DE SANTANDER</v>
          </cell>
          <cell r="D788">
            <v>1775</v>
          </cell>
        </row>
        <row r="789">
          <cell r="A789">
            <v>54174</v>
          </cell>
          <cell r="B789" t="str">
            <v>CHITAG��</v>
          </cell>
          <cell r="C789" t="str">
            <v>NORTE DE SANTANDER</v>
          </cell>
          <cell r="D789">
            <v>1808</v>
          </cell>
        </row>
        <row r="790">
          <cell r="A790">
            <v>54206</v>
          </cell>
          <cell r="B790" t="str">
            <v>CONVENCI��N</v>
          </cell>
          <cell r="C790" t="str">
            <v>NORTE DE SANTANDER</v>
          </cell>
          <cell r="D790">
            <v>1829</v>
          </cell>
        </row>
        <row r="791">
          <cell r="A791">
            <v>54223</v>
          </cell>
          <cell r="B791" t="str">
            <v>CUCUTILLA</v>
          </cell>
          <cell r="C791" t="str">
            <v>NORTE DE SANTANDER</v>
          </cell>
          <cell r="D791">
            <v>1834</v>
          </cell>
        </row>
        <row r="792">
          <cell r="A792">
            <v>54239</v>
          </cell>
          <cell r="B792" t="str">
            <v>DURANIA</v>
          </cell>
          <cell r="C792" t="str">
            <v>NORTE DE SANTANDER</v>
          </cell>
          <cell r="D792" t="str">
            <v>Ordenanza 12 del 27 de Marzo de 1911</v>
          </cell>
        </row>
        <row r="793">
          <cell r="A793">
            <v>54245</v>
          </cell>
          <cell r="B793" t="str">
            <v>EL CARMEN</v>
          </cell>
          <cell r="C793" t="str">
            <v>NORTE DE SANTANDER</v>
          </cell>
          <cell r="D793">
            <v>1910</v>
          </cell>
        </row>
        <row r="794">
          <cell r="A794">
            <v>54250</v>
          </cell>
          <cell r="B794" t="str">
            <v>EL TARRA</v>
          </cell>
          <cell r="C794" t="str">
            <v>NORTE DE SANTANDER</v>
          </cell>
          <cell r="D794" t="str">
            <v>Ordenanza 4 de Noviembre 26 de 1990</v>
          </cell>
        </row>
        <row r="795">
          <cell r="A795">
            <v>54261</v>
          </cell>
          <cell r="B795" t="str">
            <v>EL ZULIA</v>
          </cell>
          <cell r="C795" t="str">
            <v>NORTE DE SANTANDER</v>
          </cell>
          <cell r="D795" t="str">
            <v>Ordenanza 4 de Octubre 30 de 1959</v>
          </cell>
        </row>
        <row r="796">
          <cell r="A796">
            <v>54313</v>
          </cell>
          <cell r="B796" t="str">
            <v>GRAMALOTE</v>
          </cell>
          <cell r="C796" t="str">
            <v>NORTE DE SANTANDER</v>
          </cell>
          <cell r="D796">
            <v>1864</v>
          </cell>
        </row>
        <row r="797">
          <cell r="A797">
            <v>54344</v>
          </cell>
          <cell r="B797" t="str">
            <v>HACAR��</v>
          </cell>
          <cell r="C797" t="str">
            <v>NORTE DE SANTANDER</v>
          </cell>
          <cell r="D797">
            <v>1930</v>
          </cell>
        </row>
        <row r="798">
          <cell r="A798">
            <v>54347</v>
          </cell>
          <cell r="B798" t="str">
            <v>HERR��N</v>
          </cell>
          <cell r="C798" t="str">
            <v>NORTE DE SANTANDER</v>
          </cell>
          <cell r="D798">
            <v>1911</v>
          </cell>
        </row>
        <row r="799">
          <cell r="A799">
            <v>54377</v>
          </cell>
          <cell r="B799" t="str">
            <v>LABATECA</v>
          </cell>
          <cell r="C799" t="str">
            <v>NORTE DE SANTANDER</v>
          </cell>
          <cell r="D799">
            <v>1730</v>
          </cell>
        </row>
        <row r="800">
          <cell r="A800">
            <v>54385</v>
          </cell>
          <cell r="B800" t="str">
            <v>LA ESPERANZA</v>
          </cell>
          <cell r="C800" t="str">
            <v>NORTE DE SANTANDER</v>
          </cell>
          <cell r="D800" t="str">
            <v>Ordenanza 82 de diciembre 20 de 1993</v>
          </cell>
        </row>
        <row r="801">
          <cell r="A801">
            <v>54398</v>
          </cell>
          <cell r="B801" t="str">
            <v>LA PLAYA</v>
          </cell>
          <cell r="C801" t="str">
            <v>NORTE DE SANTANDER</v>
          </cell>
          <cell r="D801">
            <v>1930</v>
          </cell>
        </row>
        <row r="802">
          <cell r="A802">
            <v>54405</v>
          </cell>
          <cell r="B802" t="str">
            <v>LOS PATIOS</v>
          </cell>
          <cell r="C802" t="str">
            <v>NORTE DE SANTANDER</v>
          </cell>
          <cell r="D802" t="str">
            <v>Ordenanza 13 de Diciembre 10 de 1985</v>
          </cell>
        </row>
        <row r="803">
          <cell r="A803">
            <v>54418</v>
          </cell>
          <cell r="B803" t="str">
            <v>LOURDES</v>
          </cell>
          <cell r="C803" t="str">
            <v>NORTE DE SANTANDER</v>
          </cell>
          <cell r="D803" t="str">
            <v>Ordenanza 44 de Abril 29 de 1925</v>
          </cell>
        </row>
        <row r="804">
          <cell r="A804">
            <v>54480</v>
          </cell>
          <cell r="B804" t="str">
            <v>MUTISCUA</v>
          </cell>
          <cell r="C804" t="str">
            <v>NORTE DE SANTANDER</v>
          </cell>
          <cell r="D804">
            <v>1943</v>
          </cell>
        </row>
        <row r="805">
          <cell r="A805">
            <v>54498</v>
          </cell>
          <cell r="B805" t="str">
            <v>OCA��A</v>
          </cell>
          <cell r="C805" t="str">
            <v>NORTE DE SANTANDER</v>
          </cell>
          <cell r="D805">
            <v>1570</v>
          </cell>
        </row>
        <row r="806">
          <cell r="A806">
            <v>54518</v>
          </cell>
          <cell r="B806" t="str">
            <v>PAMPLONA</v>
          </cell>
          <cell r="C806" t="str">
            <v>NORTE DE SANTANDER</v>
          </cell>
          <cell r="D806">
            <v>1555</v>
          </cell>
        </row>
        <row r="807">
          <cell r="A807">
            <v>54520</v>
          </cell>
          <cell r="B807" t="str">
            <v>PAMPLONITA</v>
          </cell>
          <cell r="C807" t="str">
            <v>NORTE DE SANTANDER</v>
          </cell>
          <cell r="D807" t="str">
            <v>Ordenanza 71 de Abril 25 de 1913</v>
          </cell>
        </row>
        <row r="808">
          <cell r="A808">
            <v>54553</v>
          </cell>
          <cell r="B808" t="str">
            <v>PUERTO SANTANDER</v>
          </cell>
          <cell r="C808" t="str">
            <v>NORTE DE SANTANDER</v>
          </cell>
          <cell r="D808" t="str">
            <v>Ordenanza 80 de diciembre 20 de 1993</v>
          </cell>
        </row>
        <row r="809">
          <cell r="A809">
            <v>54599</v>
          </cell>
          <cell r="B809" t="str">
            <v>RAGONVALIA</v>
          </cell>
          <cell r="C809" t="str">
            <v>NORTE DE SANTANDER</v>
          </cell>
          <cell r="D809">
            <v>1877</v>
          </cell>
        </row>
        <row r="810">
          <cell r="A810">
            <v>54660</v>
          </cell>
          <cell r="B810" t="str">
            <v>SALAZAR</v>
          </cell>
          <cell r="C810" t="str">
            <v>NORTE DE SANTANDER</v>
          </cell>
          <cell r="D810">
            <v>1583</v>
          </cell>
        </row>
        <row r="811">
          <cell r="A811">
            <v>54670</v>
          </cell>
          <cell r="B811" t="str">
            <v>SAN CALIXTO</v>
          </cell>
          <cell r="C811" t="str">
            <v>NORTE DE SANTANDER</v>
          </cell>
          <cell r="D811">
            <v>1892</v>
          </cell>
        </row>
        <row r="812">
          <cell r="A812">
            <v>54673</v>
          </cell>
          <cell r="B812" t="str">
            <v>SAN CAYETANO</v>
          </cell>
          <cell r="C812" t="str">
            <v>NORTE DE SANTANDER</v>
          </cell>
          <cell r="D812">
            <v>1773</v>
          </cell>
        </row>
        <row r="813">
          <cell r="A813">
            <v>54680</v>
          </cell>
          <cell r="B813" t="str">
            <v>SANTIAGO</v>
          </cell>
          <cell r="C813" t="str">
            <v>NORTE DE SANTANDER</v>
          </cell>
          <cell r="D813">
            <v>1880</v>
          </cell>
        </row>
        <row r="814">
          <cell r="A814">
            <v>54720</v>
          </cell>
          <cell r="B814" t="str">
            <v>SARDINATA</v>
          </cell>
          <cell r="C814" t="str">
            <v>NORTE DE SANTANDER</v>
          </cell>
          <cell r="D814" t="str">
            <v>Decreto 996 del 25 de Agosto de 1906</v>
          </cell>
        </row>
        <row r="815">
          <cell r="A815">
            <v>54743</v>
          </cell>
          <cell r="B815" t="str">
            <v>SILOS</v>
          </cell>
          <cell r="C815" t="str">
            <v>NORTE DE SANTANDER</v>
          </cell>
          <cell r="D815">
            <v>1580</v>
          </cell>
        </row>
        <row r="816">
          <cell r="A816">
            <v>54800</v>
          </cell>
          <cell r="B816" t="str">
            <v>TEORAMA</v>
          </cell>
          <cell r="C816" t="str">
            <v>NORTE DE SANTANDER</v>
          </cell>
          <cell r="D816">
            <v>1817</v>
          </cell>
        </row>
        <row r="817">
          <cell r="A817">
            <v>54810</v>
          </cell>
          <cell r="B817" t="str">
            <v>TIB��</v>
          </cell>
          <cell r="C817" t="str">
            <v>NORTE DE SANTANDER</v>
          </cell>
          <cell r="D817" t="str">
            <v>Ordenanza 3 de Noviembre 25 de 1977</v>
          </cell>
        </row>
        <row r="818">
          <cell r="A818">
            <v>54820</v>
          </cell>
          <cell r="B818" t="str">
            <v>TOLEDO</v>
          </cell>
          <cell r="C818" t="str">
            <v>NORTE DE SANTANDER</v>
          </cell>
          <cell r="D818">
            <v>1886</v>
          </cell>
        </row>
        <row r="819">
          <cell r="A819">
            <v>54871</v>
          </cell>
          <cell r="B819" t="str">
            <v>VILLA CARO</v>
          </cell>
          <cell r="C819" t="str">
            <v>NORTE DE SANTANDER</v>
          </cell>
          <cell r="D819" t="str">
            <v>Ordenanza 9 de Noviembre 25 de 1948</v>
          </cell>
        </row>
        <row r="820">
          <cell r="A820">
            <v>54874</v>
          </cell>
          <cell r="B820" t="str">
            <v>VILLA DEL ROSARIO</v>
          </cell>
          <cell r="C820" t="str">
            <v>NORTE DE SANTANDER</v>
          </cell>
          <cell r="D820">
            <v>1789</v>
          </cell>
        </row>
        <row r="821">
          <cell r="A821">
            <v>63001</v>
          </cell>
          <cell r="B821" t="str">
            <v>ARMENIA</v>
          </cell>
          <cell r="C821" t="str">
            <v>QUINDIO</v>
          </cell>
          <cell r="D821">
            <v>1889</v>
          </cell>
        </row>
        <row r="822">
          <cell r="A822">
            <v>63111</v>
          </cell>
          <cell r="B822" t="str">
            <v>BUENAVISTA</v>
          </cell>
          <cell r="C822" t="str">
            <v>QUINDIO</v>
          </cell>
          <cell r="D822" t="str">
            <v>Ordenanza 29 de Diciembre 10 de 1966</v>
          </cell>
        </row>
        <row r="823">
          <cell r="A823">
            <v>63130</v>
          </cell>
          <cell r="B823" t="str">
            <v>CALARC��</v>
          </cell>
          <cell r="C823" t="str">
            <v>QUINDIO</v>
          </cell>
          <cell r="D823">
            <v>1905</v>
          </cell>
        </row>
        <row r="824">
          <cell r="A824">
            <v>63190</v>
          </cell>
          <cell r="B824" t="str">
            <v>CIRCASIA</v>
          </cell>
          <cell r="C824" t="str">
            <v>QUINDIO</v>
          </cell>
          <cell r="D824">
            <v>1907</v>
          </cell>
        </row>
        <row r="825">
          <cell r="A825">
            <v>63212</v>
          </cell>
          <cell r="B825" t="str">
            <v>C��RDOBA</v>
          </cell>
          <cell r="C825" t="str">
            <v>QUINDIO</v>
          </cell>
          <cell r="D825" t="str">
            <v>Ordenanza 22 de 1966</v>
          </cell>
        </row>
        <row r="826">
          <cell r="A826">
            <v>63272</v>
          </cell>
          <cell r="B826" t="str">
            <v>FILANDIA</v>
          </cell>
          <cell r="C826" t="str">
            <v>QUINDIO</v>
          </cell>
          <cell r="D826">
            <v>1878</v>
          </cell>
        </row>
        <row r="827">
          <cell r="A827">
            <v>63302</v>
          </cell>
          <cell r="B827" t="str">
            <v>G��NOVA</v>
          </cell>
          <cell r="C827" t="str">
            <v>QUINDIO</v>
          </cell>
          <cell r="D827" t="str">
            <v>Ordenanza 10 de Junio 16 de 1937</v>
          </cell>
        </row>
        <row r="828">
          <cell r="A828">
            <v>63401</v>
          </cell>
          <cell r="B828" t="str">
            <v>LA TEBAIDA</v>
          </cell>
          <cell r="C828" t="str">
            <v>QUINDIO</v>
          </cell>
          <cell r="D828" t="str">
            <v>Decreto 547 de Julio 23 de 1954</v>
          </cell>
        </row>
        <row r="829">
          <cell r="A829">
            <v>63470</v>
          </cell>
          <cell r="B829" t="str">
            <v>MONTENEGRO</v>
          </cell>
          <cell r="C829" t="str">
            <v>QUINDIO</v>
          </cell>
          <cell r="D829" t="str">
            <v>Ordenanza 14 de Abril 4 de 1914</v>
          </cell>
        </row>
        <row r="830">
          <cell r="A830">
            <v>63548</v>
          </cell>
          <cell r="B830" t="str">
            <v>PIJAO</v>
          </cell>
          <cell r="C830" t="str">
            <v>QUINDIO</v>
          </cell>
          <cell r="D830" t="str">
            <v>Ordenanza 11 de 1926</v>
          </cell>
        </row>
        <row r="831">
          <cell r="A831">
            <v>63594</v>
          </cell>
          <cell r="B831" t="str">
            <v>QUIMBAYA</v>
          </cell>
          <cell r="C831" t="str">
            <v>QUINDIO</v>
          </cell>
          <cell r="D831" t="str">
            <v>Ordenanza 26 del 5 de Abril de 1922</v>
          </cell>
        </row>
        <row r="832">
          <cell r="A832">
            <v>63690</v>
          </cell>
          <cell r="B832" t="str">
            <v>SALENTO</v>
          </cell>
          <cell r="C832" t="str">
            <v>QUINDIO</v>
          </cell>
          <cell r="D832" t="str">
            <v>Decreto 995 de 1908</v>
          </cell>
        </row>
        <row r="833">
          <cell r="A833">
            <v>66001</v>
          </cell>
          <cell r="B833" t="str">
            <v>PEREIRA</v>
          </cell>
          <cell r="C833" t="str">
            <v>RISARALDA</v>
          </cell>
          <cell r="D833">
            <v>1863</v>
          </cell>
        </row>
        <row r="834">
          <cell r="A834">
            <v>66045</v>
          </cell>
          <cell r="B834" t="str">
            <v>AP��A</v>
          </cell>
          <cell r="C834" t="str">
            <v>RISARALDA</v>
          </cell>
          <cell r="D834">
            <v>1893</v>
          </cell>
        </row>
        <row r="835">
          <cell r="A835">
            <v>66075</v>
          </cell>
          <cell r="B835" t="str">
            <v>BALBOA</v>
          </cell>
          <cell r="C835" t="str">
            <v>RISARALDA</v>
          </cell>
          <cell r="D835">
            <v>1923</v>
          </cell>
        </row>
        <row r="836">
          <cell r="A836">
            <v>66088</v>
          </cell>
          <cell r="B836" t="str">
            <v>BEL��N DE UMBR��A</v>
          </cell>
          <cell r="C836" t="str">
            <v>RISARALDA</v>
          </cell>
          <cell r="D836" t="str">
            <v>Ordenanza 27 de 1911</v>
          </cell>
        </row>
        <row r="837">
          <cell r="A837">
            <v>66170</v>
          </cell>
          <cell r="B837" t="str">
            <v>DOSQUEBRADAS</v>
          </cell>
          <cell r="C837" t="str">
            <v>RISARALDA</v>
          </cell>
          <cell r="D837" t="str">
            <v>Ordenanza 12 de Diciembre 6 de 1972</v>
          </cell>
        </row>
        <row r="838">
          <cell r="A838">
            <v>66318</v>
          </cell>
          <cell r="B838" t="str">
            <v>GU��TICA</v>
          </cell>
          <cell r="C838" t="str">
            <v>RISARALDA</v>
          </cell>
          <cell r="D838">
            <v>1921</v>
          </cell>
        </row>
        <row r="839">
          <cell r="A839">
            <v>66383</v>
          </cell>
          <cell r="B839" t="str">
            <v>LA CELIA</v>
          </cell>
          <cell r="C839" t="str">
            <v>RISARALDA</v>
          </cell>
          <cell r="D839" t="str">
            <v>Ordenanza 96 de Noviembre 30 de 1959</v>
          </cell>
        </row>
        <row r="840">
          <cell r="A840">
            <v>66400</v>
          </cell>
          <cell r="B840" t="str">
            <v>LA VIRGINIA</v>
          </cell>
          <cell r="C840" t="str">
            <v>RISARALDA</v>
          </cell>
          <cell r="D840" t="str">
            <v>Ordenanza 57 de 1959</v>
          </cell>
        </row>
        <row r="841">
          <cell r="A841">
            <v>66440</v>
          </cell>
          <cell r="B841" t="str">
            <v>MARSELLA</v>
          </cell>
          <cell r="C841" t="str">
            <v>RISARALDA</v>
          </cell>
          <cell r="D841" t="str">
            <v>Ordenanza 24 de 1915</v>
          </cell>
        </row>
        <row r="842">
          <cell r="A842">
            <v>66456</v>
          </cell>
          <cell r="B842" t="str">
            <v>MISTRATÓ</v>
          </cell>
          <cell r="C842" t="str">
            <v>RISARALDA</v>
          </cell>
          <cell r="D842" t="str">
            <v>Ordenanza 11 del 18 de Mayo de 1925</v>
          </cell>
        </row>
        <row r="843">
          <cell r="A843">
            <v>66572</v>
          </cell>
          <cell r="B843" t="str">
            <v>PUEBLO RICO</v>
          </cell>
          <cell r="C843" t="str">
            <v>RISARALDA</v>
          </cell>
          <cell r="D843">
            <v>1912</v>
          </cell>
        </row>
        <row r="844">
          <cell r="A844">
            <v>66594</v>
          </cell>
          <cell r="B844" t="str">
            <v>QUINCH��A</v>
          </cell>
          <cell r="C844" t="str">
            <v>RISARALDA</v>
          </cell>
          <cell r="D844">
            <v>1917</v>
          </cell>
        </row>
        <row r="845">
          <cell r="A845">
            <v>66682</v>
          </cell>
          <cell r="B845" t="str">
            <v>SANTA ROSA DE CABAL</v>
          </cell>
          <cell r="C845" t="str">
            <v>RISARALDA</v>
          </cell>
          <cell r="D845">
            <v>1844</v>
          </cell>
        </row>
        <row r="846">
          <cell r="A846">
            <v>66687</v>
          </cell>
          <cell r="B846" t="str">
            <v>SANTUARIO</v>
          </cell>
          <cell r="C846" t="str">
            <v>RISARALDA</v>
          </cell>
          <cell r="D846" t="str">
            <v>Decreto 1488 del 14 de Diciembre de 1906</v>
          </cell>
        </row>
        <row r="847">
          <cell r="A847">
            <v>68001</v>
          </cell>
          <cell r="B847" t="str">
            <v>BUCARAMANGA</v>
          </cell>
          <cell r="C847" t="str">
            <v>SANTANDER</v>
          </cell>
          <cell r="D847">
            <v>1623</v>
          </cell>
        </row>
        <row r="848">
          <cell r="A848">
            <v>68013</v>
          </cell>
          <cell r="B848" t="str">
            <v>AGUADA</v>
          </cell>
          <cell r="C848" t="str">
            <v>SANTANDER</v>
          </cell>
          <cell r="D848">
            <v>1775</v>
          </cell>
        </row>
        <row r="849">
          <cell r="A849">
            <v>68020</v>
          </cell>
          <cell r="B849" t="str">
            <v>ALBANIA</v>
          </cell>
          <cell r="C849" t="str">
            <v>SANTANDER</v>
          </cell>
          <cell r="D849" t="str">
            <v>Ordenanza 33 de 1919</v>
          </cell>
        </row>
        <row r="850">
          <cell r="A850">
            <v>68051</v>
          </cell>
          <cell r="B850" t="str">
            <v>ARATOCA</v>
          </cell>
          <cell r="C850" t="str">
            <v>SANTANDER</v>
          </cell>
          <cell r="D850">
            <v>1750</v>
          </cell>
        </row>
        <row r="851">
          <cell r="A851">
            <v>68077</v>
          </cell>
          <cell r="B851" t="str">
            <v>BARBOSA</v>
          </cell>
          <cell r="C851" t="str">
            <v>SANTANDER</v>
          </cell>
          <cell r="D851" t="str">
            <v>Ordenanza 30 del 25 de Abril de 1936</v>
          </cell>
        </row>
        <row r="852">
          <cell r="A852">
            <v>68079</v>
          </cell>
          <cell r="B852" t="str">
            <v>BARICHARA</v>
          </cell>
          <cell r="C852" t="str">
            <v>SANTANDER</v>
          </cell>
          <cell r="D852">
            <v>1799</v>
          </cell>
        </row>
        <row r="853">
          <cell r="A853">
            <v>68081</v>
          </cell>
          <cell r="B853" t="str">
            <v>BARRANCABERMEJA</v>
          </cell>
          <cell r="C853" t="str">
            <v>SANTANDER</v>
          </cell>
          <cell r="D853" t="str">
            <v>Ordenanza 13 del 17 de Abril de 1922</v>
          </cell>
        </row>
        <row r="854">
          <cell r="A854">
            <v>68092</v>
          </cell>
          <cell r="B854" t="str">
            <v>BETULIA</v>
          </cell>
          <cell r="C854" t="str">
            <v>SANTANDER</v>
          </cell>
          <cell r="D854">
            <v>1874</v>
          </cell>
        </row>
        <row r="855">
          <cell r="A855">
            <v>68101</v>
          </cell>
          <cell r="B855" t="str">
            <v>BOL��VAR</v>
          </cell>
          <cell r="C855" t="str">
            <v>SANTANDER</v>
          </cell>
          <cell r="D855">
            <v>1844</v>
          </cell>
        </row>
        <row r="856">
          <cell r="A856">
            <v>68121</v>
          </cell>
          <cell r="B856" t="str">
            <v>CABRERA</v>
          </cell>
          <cell r="C856" t="str">
            <v>SANTANDER</v>
          </cell>
          <cell r="D856">
            <v>1869</v>
          </cell>
        </row>
        <row r="857">
          <cell r="A857">
            <v>68132</v>
          </cell>
          <cell r="B857" t="str">
            <v>CALIFORNIA</v>
          </cell>
          <cell r="C857" t="str">
            <v>SANTANDER</v>
          </cell>
          <cell r="D857">
            <v>1905</v>
          </cell>
        </row>
        <row r="858">
          <cell r="A858">
            <v>68147</v>
          </cell>
          <cell r="B858" t="str">
            <v>CAPITANEJO</v>
          </cell>
          <cell r="C858" t="str">
            <v>SANTANDER</v>
          </cell>
          <cell r="D858">
            <v>1804</v>
          </cell>
        </row>
        <row r="859">
          <cell r="A859">
            <v>68152</v>
          </cell>
          <cell r="B859" t="str">
            <v>CARCAS��</v>
          </cell>
          <cell r="C859" t="str">
            <v>SANTANDER</v>
          </cell>
          <cell r="D859">
            <v>1772</v>
          </cell>
        </row>
        <row r="860">
          <cell r="A860">
            <v>68160</v>
          </cell>
          <cell r="B860" t="str">
            <v>CEPIT��</v>
          </cell>
          <cell r="C860" t="str">
            <v>SANTANDER</v>
          </cell>
          <cell r="D860" t="str">
            <v>Ordenanza 33 de 1968</v>
          </cell>
        </row>
        <row r="861">
          <cell r="A861">
            <v>68162</v>
          </cell>
          <cell r="B861" t="str">
            <v>CERRITO</v>
          </cell>
          <cell r="C861" t="str">
            <v>SANTANDER</v>
          </cell>
          <cell r="D861">
            <v>1775</v>
          </cell>
        </row>
        <row r="862">
          <cell r="A862">
            <v>68167</v>
          </cell>
          <cell r="B862" t="str">
            <v>CHARAL��</v>
          </cell>
          <cell r="C862" t="str">
            <v>SANTANDER</v>
          </cell>
          <cell r="D862">
            <v>1877</v>
          </cell>
        </row>
        <row r="863">
          <cell r="A863">
            <v>68169</v>
          </cell>
          <cell r="B863" t="str">
            <v>CHARTA</v>
          </cell>
          <cell r="C863" t="str">
            <v>SANTANDER</v>
          </cell>
          <cell r="D863" t="str">
            <v>Ordenanza 27 del 25 de Abril de 1927</v>
          </cell>
        </row>
        <row r="864">
          <cell r="A864">
            <v>68176</v>
          </cell>
          <cell r="B864" t="str">
            <v>CHIMA</v>
          </cell>
          <cell r="C864" t="str">
            <v>SANTANDER</v>
          </cell>
          <cell r="D864">
            <v>1707</v>
          </cell>
        </row>
        <row r="865">
          <cell r="A865">
            <v>68179</v>
          </cell>
          <cell r="B865" t="str">
            <v>CHIPAT��</v>
          </cell>
          <cell r="C865" t="str">
            <v>SANTANDER</v>
          </cell>
          <cell r="D865">
            <v>1810</v>
          </cell>
        </row>
        <row r="866">
          <cell r="A866">
            <v>68190</v>
          </cell>
          <cell r="B866" t="str">
            <v>CIMITARRA</v>
          </cell>
          <cell r="C866" t="str">
            <v>SANTANDER</v>
          </cell>
          <cell r="D866" t="str">
            <v>Ordenanza 025 del 26 de Marzo de 1966</v>
          </cell>
        </row>
        <row r="867">
          <cell r="A867">
            <v>68207</v>
          </cell>
          <cell r="B867" t="str">
            <v>CONCEPCI��N</v>
          </cell>
          <cell r="C867" t="str">
            <v>SANTANDER</v>
          </cell>
          <cell r="D867">
            <v>1722</v>
          </cell>
        </row>
        <row r="868">
          <cell r="A868">
            <v>68209</v>
          </cell>
          <cell r="B868" t="str">
            <v>CONFINES</v>
          </cell>
          <cell r="C868" t="str">
            <v>SANTANDER</v>
          </cell>
          <cell r="D868">
            <v>1887</v>
          </cell>
        </row>
        <row r="869">
          <cell r="A869">
            <v>68211</v>
          </cell>
          <cell r="B869" t="str">
            <v>CONTRATACI��N</v>
          </cell>
          <cell r="C869" t="str">
            <v>SANTANDER</v>
          </cell>
          <cell r="D869">
            <v>1962</v>
          </cell>
        </row>
        <row r="870">
          <cell r="A870">
            <v>68217</v>
          </cell>
          <cell r="B870" t="str">
            <v>COROMORO</v>
          </cell>
          <cell r="C870" t="str">
            <v>SANTANDER</v>
          </cell>
          <cell r="D870" t="str">
            <v>Ordenanza 018 de 1932</v>
          </cell>
        </row>
        <row r="871">
          <cell r="A871">
            <v>68229</v>
          </cell>
          <cell r="B871" t="str">
            <v>CURIT��</v>
          </cell>
          <cell r="C871" t="str">
            <v>SANTANDER</v>
          </cell>
          <cell r="D871">
            <v>1602</v>
          </cell>
        </row>
        <row r="872">
          <cell r="A872">
            <v>68235</v>
          </cell>
          <cell r="B872" t="str">
            <v>EL CARMEN DE CHUCURI</v>
          </cell>
          <cell r="C872" t="str">
            <v>SANTANDER</v>
          </cell>
          <cell r="D872" t="str">
            <v>Decreto 703 de 1986</v>
          </cell>
        </row>
        <row r="873">
          <cell r="A873">
            <v>68245</v>
          </cell>
          <cell r="B873" t="str">
            <v>EL GUACAMAYO</v>
          </cell>
          <cell r="C873" t="str">
            <v>SANTANDER</v>
          </cell>
          <cell r="D873" t="str">
            <v>Ordenanza 11 de 1963</v>
          </cell>
        </row>
        <row r="874">
          <cell r="A874">
            <v>68250</v>
          </cell>
          <cell r="B874" t="str">
            <v>EL PE����N</v>
          </cell>
          <cell r="C874" t="str">
            <v>SANTANDER</v>
          </cell>
          <cell r="D874" t="str">
            <v>Ordenanza 18 de 1990. Decreto Departamental 0033 de 1984</v>
          </cell>
        </row>
        <row r="875">
          <cell r="A875">
            <v>68255</v>
          </cell>
          <cell r="B875" t="str">
            <v>EL PLAY��N</v>
          </cell>
          <cell r="C875" t="str">
            <v>SANTANDER</v>
          </cell>
          <cell r="D875" t="str">
            <v>Ordenanza 13 de 1984. Decreto Departamental 3515 de 1984</v>
          </cell>
        </row>
        <row r="876">
          <cell r="A876">
            <v>68264</v>
          </cell>
          <cell r="B876" t="str">
            <v>ENCINO</v>
          </cell>
          <cell r="C876" t="str">
            <v>SANTANDER</v>
          </cell>
          <cell r="D876">
            <v>1899</v>
          </cell>
        </row>
        <row r="877">
          <cell r="A877">
            <v>68266</v>
          </cell>
          <cell r="B877" t="str">
            <v>ENCISO</v>
          </cell>
          <cell r="C877" t="str">
            <v>SANTANDER</v>
          </cell>
          <cell r="D877">
            <v>1773</v>
          </cell>
        </row>
        <row r="878">
          <cell r="A878">
            <v>68271</v>
          </cell>
          <cell r="B878" t="str">
            <v>FLORI��N</v>
          </cell>
          <cell r="C878" t="str">
            <v>SANTANDER</v>
          </cell>
          <cell r="D878" t="str">
            <v>ordenanza 25 de Agosto 4 de 1974</v>
          </cell>
        </row>
        <row r="879">
          <cell r="A879">
            <v>68276</v>
          </cell>
          <cell r="B879" t="str">
            <v>FLORIDABLANCA</v>
          </cell>
          <cell r="C879" t="str">
            <v>SANTANDER</v>
          </cell>
          <cell r="D879">
            <v>1817</v>
          </cell>
        </row>
        <row r="880">
          <cell r="A880">
            <v>68296</v>
          </cell>
          <cell r="B880" t="str">
            <v>GALÁN</v>
          </cell>
          <cell r="C880" t="str">
            <v>SANTANDER</v>
          </cell>
          <cell r="D880">
            <v>1887</v>
          </cell>
        </row>
        <row r="881">
          <cell r="A881">
            <v>68298</v>
          </cell>
          <cell r="B881" t="str">
            <v>G��MBITA</v>
          </cell>
          <cell r="C881" t="str">
            <v>SANTANDER</v>
          </cell>
          <cell r="D881">
            <v>1799</v>
          </cell>
        </row>
        <row r="882">
          <cell r="A882">
            <v>68307</v>
          </cell>
          <cell r="B882" t="str">
            <v>GIRÓN</v>
          </cell>
          <cell r="C882" t="str">
            <v>SANTANDER</v>
          </cell>
          <cell r="D882">
            <v>1631</v>
          </cell>
        </row>
        <row r="883">
          <cell r="A883">
            <v>68318</v>
          </cell>
          <cell r="B883" t="str">
            <v>GUACA</v>
          </cell>
          <cell r="C883" t="str">
            <v>SANTANDER</v>
          </cell>
          <cell r="D883">
            <v>1799</v>
          </cell>
        </row>
        <row r="884">
          <cell r="A884">
            <v>68320</v>
          </cell>
          <cell r="B884" t="str">
            <v>GUADALUPE</v>
          </cell>
          <cell r="C884" t="str">
            <v>SANTANDER</v>
          </cell>
          <cell r="D884">
            <v>1799</v>
          </cell>
        </row>
        <row r="885">
          <cell r="A885">
            <v>68322</v>
          </cell>
          <cell r="B885" t="str">
            <v>GUAPOT��</v>
          </cell>
          <cell r="C885" t="str">
            <v>SANTANDER</v>
          </cell>
          <cell r="D885">
            <v>1810</v>
          </cell>
        </row>
        <row r="886">
          <cell r="A886">
            <v>68324</v>
          </cell>
          <cell r="B886" t="str">
            <v>GUAVAT��</v>
          </cell>
          <cell r="C886" t="str">
            <v>SANTANDER</v>
          </cell>
          <cell r="D886">
            <v>1899</v>
          </cell>
        </row>
        <row r="887">
          <cell r="A887">
            <v>68327</v>
          </cell>
          <cell r="B887" t="str">
            <v>G��EPSA</v>
          </cell>
          <cell r="C887" t="str">
            <v>SANTANDER</v>
          </cell>
          <cell r="D887">
            <v>1886</v>
          </cell>
        </row>
        <row r="888">
          <cell r="A888">
            <v>68344</v>
          </cell>
          <cell r="B888" t="str">
            <v>HATO</v>
          </cell>
          <cell r="C888" t="str">
            <v>SANTANDER</v>
          </cell>
          <cell r="D888">
            <v>1899</v>
          </cell>
        </row>
        <row r="889">
          <cell r="A889">
            <v>68368</v>
          </cell>
          <cell r="B889" t="str">
            <v>JESÚS MARÍA</v>
          </cell>
          <cell r="C889" t="str">
            <v>SANTANDER</v>
          </cell>
          <cell r="D889">
            <v>1743</v>
          </cell>
        </row>
        <row r="890">
          <cell r="A890">
            <v>68370</v>
          </cell>
          <cell r="B890" t="str">
            <v>JORD��N</v>
          </cell>
          <cell r="C890" t="str">
            <v>SANTANDER</v>
          </cell>
          <cell r="D890">
            <v>1899</v>
          </cell>
        </row>
        <row r="891">
          <cell r="A891">
            <v>68377</v>
          </cell>
          <cell r="B891" t="str">
            <v>LA BELLEZA</v>
          </cell>
          <cell r="C891" t="str">
            <v>SANTANDER</v>
          </cell>
          <cell r="D891" t="str">
            <v>Ordenanza 25 de Agosto 4 de 1974</v>
          </cell>
        </row>
        <row r="892">
          <cell r="A892">
            <v>68385</v>
          </cell>
          <cell r="B892" t="str">
            <v>LAND��ZURI</v>
          </cell>
          <cell r="C892" t="str">
            <v>SANTANDER</v>
          </cell>
          <cell r="D892" t="str">
            <v>Ordenanza 10 del 13 de Diciembre de 1974</v>
          </cell>
        </row>
        <row r="893">
          <cell r="A893">
            <v>68397</v>
          </cell>
          <cell r="B893" t="str">
            <v>LA PAZ</v>
          </cell>
          <cell r="C893" t="str">
            <v>SANTANDER</v>
          </cell>
          <cell r="D893">
            <v>1799</v>
          </cell>
        </row>
        <row r="894">
          <cell r="A894">
            <v>68406</v>
          </cell>
          <cell r="B894" t="str">
            <v>LEBRIJA</v>
          </cell>
          <cell r="C894" t="str">
            <v>SANTANDER</v>
          </cell>
          <cell r="D894">
            <v>1899</v>
          </cell>
        </row>
        <row r="895">
          <cell r="A895">
            <v>68418</v>
          </cell>
          <cell r="B895" t="str">
            <v>LOS SANTOS</v>
          </cell>
          <cell r="C895" t="str">
            <v>SANTANDER</v>
          </cell>
          <cell r="D895">
            <v>1750</v>
          </cell>
        </row>
        <row r="896">
          <cell r="A896">
            <v>68425</v>
          </cell>
          <cell r="B896" t="str">
            <v>MACARAVITA</v>
          </cell>
          <cell r="C896" t="str">
            <v>SANTANDER</v>
          </cell>
          <cell r="D896">
            <v>1772</v>
          </cell>
        </row>
        <row r="897">
          <cell r="A897">
            <v>68432</v>
          </cell>
          <cell r="B897" t="str">
            <v>M��LAGA</v>
          </cell>
          <cell r="C897" t="str">
            <v>SANTANDER</v>
          </cell>
          <cell r="D897">
            <v>1542</v>
          </cell>
        </row>
        <row r="898">
          <cell r="A898">
            <v>68444</v>
          </cell>
          <cell r="B898" t="str">
            <v>MATANZA</v>
          </cell>
          <cell r="C898" t="str">
            <v>SANTANDER</v>
          </cell>
          <cell r="D898">
            <v>1887</v>
          </cell>
        </row>
        <row r="899">
          <cell r="A899">
            <v>68464</v>
          </cell>
          <cell r="B899" t="str">
            <v>MOGOTES</v>
          </cell>
          <cell r="C899" t="str">
            <v>SANTANDER</v>
          </cell>
          <cell r="D899">
            <v>1799</v>
          </cell>
        </row>
        <row r="900">
          <cell r="A900">
            <v>68468</v>
          </cell>
          <cell r="B900" t="str">
            <v>MOLAGAVITA</v>
          </cell>
          <cell r="C900" t="str">
            <v>SANTANDER</v>
          </cell>
          <cell r="D900">
            <v>1709</v>
          </cell>
        </row>
        <row r="901">
          <cell r="A901">
            <v>68498</v>
          </cell>
          <cell r="B901" t="str">
            <v>OCAMONTE</v>
          </cell>
          <cell r="C901" t="str">
            <v>SANTANDER</v>
          </cell>
          <cell r="D901">
            <v>1899</v>
          </cell>
        </row>
        <row r="902">
          <cell r="A902">
            <v>68500</v>
          </cell>
          <cell r="B902" t="str">
            <v>OIBA</v>
          </cell>
          <cell r="C902" t="str">
            <v>SANTANDER</v>
          </cell>
          <cell r="D902">
            <v>1857</v>
          </cell>
        </row>
        <row r="903">
          <cell r="A903">
            <v>68502</v>
          </cell>
          <cell r="B903" t="str">
            <v>ONZAGA</v>
          </cell>
          <cell r="C903" t="str">
            <v>SANTANDER</v>
          </cell>
          <cell r="D903">
            <v>1887</v>
          </cell>
        </row>
        <row r="904">
          <cell r="A904">
            <v>68522</v>
          </cell>
          <cell r="B904" t="str">
            <v>PALMAR</v>
          </cell>
          <cell r="C904" t="str">
            <v>SANTANDER</v>
          </cell>
          <cell r="D904">
            <v>1899</v>
          </cell>
        </row>
        <row r="905">
          <cell r="A905">
            <v>68524</v>
          </cell>
          <cell r="B905" t="str">
            <v>PALMAS DEL SOCORRO</v>
          </cell>
          <cell r="C905" t="str">
            <v>SANTANDER</v>
          </cell>
          <cell r="D905">
            <v>1785</v>
          </cell>
        </row>
        <row r="906">
          <cell r="A906">
            <v>68533</v>
          </cell>
          <cell r="B906" t="str">
            <v>PÁRAMO</v>
          </cell>
          <cell r="C906" t="str">
            <v>SANTANDER</v>
          </cell>
          <cell r="D906">
            <v>1768</v>
          </cell>
        </row>
        <row r="907">
          <cell r="A907">
            <v>68547</v>
          </cell>
          <cell r="B907" t="str">
            <v>PIEDECUESTA</v>
          </cell>
          <cell r="C907" t="str">
            <v>SANTANDER</v>
          </cell>
          <cell r="D907">
            <v>1887</v>
          </cell>
        </row>
        <row r="908">
          <cell r="A908">
            <v>68549</v>
          </cell>
          <cell r="B908" t="str">
            <v>PINCHOTE</v>
          </cell>
          <cell r="C908" t="str">
            <v>SANTANDER</v>
          </cell>
          <cell r="D908">
            <v>1887</v>
          </cell>
        </row>
        <row r="909">
          <cell r="A909">
            <v>68572</v>
          </cell>
          <cell r="B909" t="str">
            <v>PUENTE NACIONAL</v>
          </cell>
          <cell r="C909" t="str">
            <v>SANTANDER</v>
          </cell>
          <cell r="D909">
            <v>1762</v>
          </cell>
        </row>
        <row r="910">
          <cell r="A910">
            <v>68573</v>
          </cell>
          <cell r="B910" t="str">
            <v>PUERTO PARRA</v>
          </cell>
          <cell r="C910" t="str">
            <v>SANTANDER</v>
          </cell>
          <cell r="D910" t="str">
            <v>Ordenanza 20 de 1980. Decreto 0407 de 1981</v>
          </cell>
        </row>
        <row r="911">
          <cell r="A911">
            <v>68575</v>
          </cell>
          <cell r="B911" t="str">
            <v>PUERTO WILCHES</v>
          </cell>
          <cell r="C911" t="str">
            <v>SANTANDER</v>
          </cell>
          <cell r="D911">
            <v>1887</v>
          </cell>
        </row>
        <row r="912">
          <cell r="A912">
            <v>68615</v>
          </cell>
          <cell r="B912" t="str">
            <v>RIONEGRO</v>
          </cell>
          <cell r="C912" t="str">
            <v>SANTANDER</v>
          </cell>
          <cell r="D912">
            <v>1899</v>
          </cell>
        </row>
        <row r="913">
          <cell r="A913">
            <v>68655</v>
          </cell>
          <cell r="B913" t="str">
            <v>SABANA DE TORRES</v>
          </cell>
          <cell r="C913" t="str">
            <v>SANTANDER</v>
          </cell>
          <cell r="D913" t="str">
            <v>Ordenanza 16 del 29 de Noviembre de 1973</v>
          </cell>
        </row>
        <row r="914">
          <cell r="A914">
            <v>68669</v>
          </cell>
          <cell r="B914" t="str">
            <v>SAN ANDRÉS</v>
          </cell>
          <cell r="C914" t="str">
            <v>SANTANDER</v>
          </cell>
          <cell r="D914">
            <v>1887</v>
          </cell>
        </row>
        <row r="915">
          <cell r="A915">
            <v>68673</v>
          </cell>
          <cell r="B915" t="str">
            <v>SAN BENITO</v>
          </cell>
          <cell r="C915" t="str">
            <v>SANTANDER</v>
          </cell>
          <cell r="D915">
            <v>1899</v>
          </cell>
        </row>
        <row r="916">
          <cell r="A916">
            <v>68679</v>
          </cell>
          <cell r="B916" t="str">
            <v>SAN GIL</v>
          </cell>
          <cell r="C916" t="str">
            <v>SANTANDER</v>
          </cell>
          <cell r="D916">
            <v>1887</v>
          </cell>
        </row>
        <row r="917">
          <cell r="A917">
            <v>68682</v>
          </cell>
          <cell r="B917" t="str">
            <v>SAN JOAQUÍN</v>
          </cell>
          <cell r="C917" t="str">
            <v>SANTANDER</v>
          </cell>
          <cell r="D917">
            <v>1899</v>
          </cell>
        </row>
        <row r="918">
          <cell r="A918">
            <v>68684</v>
          </cell>
          <cell r="B918" t="str">
            <v>SAN JOSÉ DE MIRANDA</v>
          </cell>
          <cell r="C918" t="str">
            <v>SANTANDER</v>
          </cell>
          <cell r="D918">
            <v>1900</v>
          </cell>
        </row>
        <row r="919">
          <cell r="A919">
            <v>68686</v>
          </cell>
          <cell r="B919" t="str">
            <v>SAN MIGUEL</v>
          </cell>
          <cell r="C919" t="str">
            <v>SANTANDER</v>
          </cell>
          <cell r="D919">
            <v>1799</v>
          </cell>
        </row>
        <row r="920">
          <cell r="A920">
            <v>68689</v>
          </cell>
          <cell r="B920" t="str">
            <v>SAN VICENTE DE CHUCUR��</v>
          </cell>
          <cell r="C920" t="str">
            <v>SANTANDER</v>
          </cell>
          <cell r="D920">
            <v>1895</v>
          </cell>
        </row>
        <row r="921">
          <cell r="A921">
            <v>68705</v>
          </cell>
          <cell r="B921" t="str">
            <v>SANTA BÁRBARA</v>
          </cell>
          <cell r="C921" t="str">
            <v>SANTANDER</v>
          </cell>
          <cell r="D921" t="str">
            <v>Ordenanza 24 de Noviembre 29 de 1976</v>
          </cell>
        </row>
        <row r="922">
          <cell r="A922">
            <v>68720</v>
          </cell>
          <cell r="B922" t="str">
            <v>SANTA HELENA DEL OP��N</v>
          </cell>
          <cell r="C922" t="str">
            <v>SANTANDER</v>
          </cell>
          <cell r="D922" t="str">
            <v>Decreto Dptal 2355 del 14 de Agosto de 1975</v>
          </cell>
        </row>
        <row r="923">
          <cell r="A923">
            <v>68745</v>
          </cell>
          <cell r="B923" t="str">
            <v>SIMACOTA</v>
          </cell>
          <cell r="C923" t="str">
            <v>SANTANDER</v>
          </cell>
          <cell r="D923">
            <v>1799</v>
          </cell>
        </row>
        <row r="924">
          <cell r="A924">
            <v>68755</v>
          </cell>
          <cell r="B924" t="str">
            <v>SOCORRO</v>
          </cell>
          <cell r="C924" t="str">
            <v>SANTANDER</v>
          </cell>
          <cell r="D924">
            <v>1683</v>
          </cell>
        </row>
        <row r="925">
          <cell r="A925">
            <v>68770</v>
          </cell>
          <cell r="B925" t="str">
            <v>SUAITA</v>
          </cell>
          <cell r="C925" t="str">
            <v>SANTANDER</v>
          </cell>
          <cell r="D925">
            <v>1699</v>
          </cell>
        </row>
        <row r="926">
          <cell r="A926">
            <v>68773</v>
          </cell>
          <cell r="B926" t="str">
            <v>SUCRE</v>
          </cell>
          <cell r="C926" t="str">
            <v>SANTANDER</v>
          </cell>
          <cell r="D926">
            <v>1892</v>
          </cell>
        </row>
        <row r="927">
          <cell r="A927">
            <v>68780</v>
          </cell>
          <cell r="B927" t="str">
            <v>SURAT��</v>
          </cell>
          <cell r="C927" t="str">
            <v>SANTANDER</v>
          </cell>
          <cell r="D927">
            <v>1899</v>
          </cell>
        </row>
        <row r="928">
          <cell r="A928">
            <v>68820</v>
          </cell>
          <cell r="B928" t="str">
            <v>TONA</v>
          </cell>
          <cell r="C928" t="str">
            <v>SANTANDER</v>
          </cell>
          <cell r="D928">
            <v>1822</v>
          </cell>
        </row>
        <row r="929">
          <cell r="A929">
            <v>68855</v>
          </cell>
          <cell r="B929" t="str">
            <v>VALLE DE SAN JOSÉ</v>
          </cell>
          <cell r="C929" t="str">
            <v>SANTANDER</v>
          </cell>
          <cell r="D929">
            <v>1762</v>
          </cell>
        </row>
        <row r="930">
          <cell r="A930">
            <v>68861</v>
          </cell>
          <cell r="B930" t="str">
            <v>V��LEZ</v>
          </cell>
          <cell r="C930" t="str">
            <v>SANTANDER</v>
          </cell>
          <cell r="D930">
            <v>1539</v>
          </cell>
        </row>
        <row r="931">
          <cell r="A931">
            <v>68867</v>
          </cell>
          <cell r="B931" t="str">
            <v>VETAS</v>
          </cell>
          <cell r="C931" t="str">
            <v>SANTANDER</v>
          </cell>
          <cell r="D931" t="str">
            <v>Ordenanza 02 de 1983. Decreto 2404 de 1983</v>
          </cell>
        </row>
        <row r="932">
          <cell r="A932">
            <v>68872</v>
          </cell>
          <cell r="B932" t="str">
            <v>VILLANUEVA</v>
          </cell>
          <cell r="C932" t="str">
            <v>SANTANDER</v>
          </cell>
          <cell r="D932" t="str">
            <v>Ordenanza 26 de 1966</v>
          </cell>
        </row>
        <row r="933">
          <cell r="A933">
            <v>68895</v>
          </cell>
          <cell r="B933" t="str">
            <v>ZAPATOCA</v>
          </cell>
          <cell r="C933" t="str">
            <v>SANTANDER</v>
          </cell>
          <cell r="D933">
            <v>1743</v>
          </cell>
        </row>
        <row r="934">
          <cell r="A934">
            <v>70001</v>
          </cell>
          <cell r="B934" t="str">
            <v>SINCELEJO</v>
          </cell>
          <cell r="C934" t="str">
            <v>SUCRE</v>
          </cell>
          <cell r="D934" t="str">
            <v>Ley 47 de Agosto 30 de 1966</v>
          </cell>
        </row>
        <row r="935">
          <cell r="A935">
            <v>70110</v>
          </cell>
          <cell r="B935" t="str">
            <v>BUENAVISTA</v>
          </cell>
          <cell r="C935" t="str">
            <v>SUCRE</v>
          </cell>
          <cell r="D935" t="str">
            <v>Ordenanza 9 del 5 de Noviembre de 1968</v>
          </cell>
        </row>
        <row r="936">
          <cell r="A936">
            <v>70124</v>
          </cell>
          <cell r="B936" t="str">
            <v>CAIMITO</v>
          </cell>
          <cell r="C936" t="str">
            <v>SUCRE</v>
          </cell>
          <cell r="D936" t="str">
            <v>Ordenanza 58 de Abril 28 de 1914</v>
          </cell>
        </row>
        <row r="937">
          <cell r="A937">
            <v>70204</v>
          </cell>
          <cell r="B937" t="str">
            <v>COLOS��</v>
          </cell>
          <cell r="C937" t="str">
            <v>SUCRE</v>
          </cell>
          <cell r="D937">
            <v>1907</v>
          </cell>
        </row>
        <row r="938">
          <cell r="A938">
            <v>70215</v>
          </cell>
          <cell r="B938" t="str">
            <v>COROZAL</v>
          </cell>
          <cell r="C938" t="str">
            <v>SUCRE</v>
          </cell>
          <cell r="D938" t="str">
            <v>Ley 44 de 1876</v>
          </cell>
        </row>
        <row r="939">
          <cell r="A939">
            <v>70221</v>
          </cell>
          <cell r="B939" t="str">
            <v>COVE��AS</v>
          </cell>
          <cell r="C939" t="str">
            <v>SUCRE</v>
          </cell>
          <cell r="D939" t="str">
            <v>Decreto 0063 de febrero 07 de 2002</v>
          </cell>
        </row>
        <row r="940">
          <cell r="A940">
            <v>70230</v>
          </cell>
          <cell r="B940" t="str">
            <v>CHAL��N</v>
          </cell>
          <cell r="C940" t="str">
            <v>SUCRE</v>
          </cell>
          <cell r="D940" t="str">
            <v>Ordenanza 6 de Octubre 30 de 1968</v>
          </cell>
        </row>
        <row r="941">
          <cell r="A941">
            <v>70233</v>
          </cell>
          <cell r="B941" t="str">
            <v>EL ROBLE</v>
          </cell>
          <cell r="C941" t="str">
            <v>SUCRE</v>
          </cell>
          <cell r="D941" t="str">
            <v>Decreto 356 de 98, fallo 5 de Mayo de 99 y Sentencia del 17</v>
          </cell>
        </row>
        <row r="942">
          <cell r="A942">
            <v>70235</v>
          </cell>
          <cell r="B942" t="str">
            <v>GALERAS</v>
          </cell>
          <cell r="C942" t="str">
            <v>SUCRE</v>
          </cell>
          <cell r="D942" t="str">
            <v>Ordenanza 4 de Octubre 15 de 1968</v>
          </cell>
        </row>
        <row r="943">
          <cell r="A943">
            <v>70265</v>
          </cell>
          <cell r="B943" t="str">
            <v>GUARANDA</v>
          </cell>
          <cell r="C943" t="str">
            <v>SUCRE</v>
          </cell>
          <cell r="D943" t="str">
            <v>Ordenanza 2 de Octubre 31 de 1984</v>
          </cell>
        </row>
        <row r="944">
          <cell r="A944">
            <v>70400</v>
          </cell>
          <cell r="B944" t="str">
            <v>LA UNIÓN</v>
          </cell>
          <cell r="C944" t="str">
            <v>SUCRE</v>
          </cell>
          <cell r="D944" t="str">
            <v>Ordenanza 19 de Diciembre 14 de 1968</v>
          </cell>
        </row>
        <row r="945">
          <cell r="A945">
            <v>70418</v>
          </cell>
          <cell r="B945" t="str">
            <v>LOS PALMITOS</v>
          </cell>
          <cell r="C945" t="str">
            <v>SUCRE</v>
          </cell>
          <cell r="D945" t="str">
            <v>Ordenanza 27 de Noviembre 28 de 1968</v>
          </cell>
        </row>
        <row r="946">
          <cell r="A946">
            <v>70429</v>
          </cell>
          <cell r="B946" t="str">
            <v>MAJAGUAL</v>
          </cell>
          <cell r="C946" t="str">
            <v>SUCRE</v>
          </cell>
          <cell r="D946" t="str">
            <v>Ordenanzas 27 y 42 de 1938</v>
          </cell>
        </row>
        <row r="947">
          <cell r="A947">
            <v>70473</v>
          </cell>
          <cell r="B947" t="str">
            <v>MORROA</v>
          </cell>
          <cell r="C947" t="str">
            <v>SUCRE</v>
          </cell>
          <cell r="D947">
            <v>1855</v>
          </cell>
        </row>
        <row r="948">
          <cell r="A948">
            <v>70508</v>
          </cell>
          <cell r="B948" t="str">
            <v>OVEJAS</v>
          </cell>
          <cell r="C948" t="str">
            <v>SUCRE</v>
          </cell>
          <cell r="D948">
            <v>1899</v>
          </cell>
        </row>
        <row r="949">
          <cell r="A949">
            <v>70523</v>
          </cell>
          <cell r="B949" t="str">
            <v>PALMITO</v>
          </cell>
          <cell r="C949" t="str">
            <v>SUCRE</v>
          </cell>
          <cell r="D949">
            <v>1840</v>
          </cell>
        </row>
        <row r="950">
          <cell r="A950">
            <v>70670</v>
          </cell>
          <cell r="B950" t="str">
            <v>SAMPU��S</v>
          </cell>
          <cell r="C950" t="str">
            <v>SUCRE</v>
          </cell>
          <cell r="D950" t="str">
            <v>Ordenanza 29 de 1931</v>
          </cell>
        </row>
        <row r="951">
          <cell r="A951">
            <v>70678</v>
          </cell>
          <cell r="B951" t="str">
            <v>SAN BENITO ABAD</v>
          </cell>
          <cell r="C951" t="str">
            <v>SUCRE</v>
          </cell>
          <cell r="D951">
            <v>1799</v>
          </cell>
        </row>
        <row r="952">
          <cell r="A952">
            <v>70702</v>
          </cell>
          <cell r="B952" t="str">
            <v>SAN JUAN DE BETULIA</v>
          </cell>
          <cell r="C952" t="str">
            <v>SUCRE</v>
          </cell>
          <cell r="D952" t="str">
            <v>Ordenanza 28 de Noviembre 28 de 1968</v>
          </cell>
        </row>
        <row r="953">
          <cell r="A953">
            <v>70708</v>
          </cell>
          <cell r="B953" t="str">
            <v>SAN MARCOS</v>
          </cell>
          <cell r="C953" t="str">
            <v>SUCRE</v>
          </cell>
          <cell r="D953">
            <v>1865</v>
          </cell>
        </row>
        <row r="954">
          <cell r="A954">
            <v>70713</v>
          </cell>
          <cell r="B954" t="str">
            <v>SAN ONOFRE</v>
          </cell>
          <cell r="C954" t="str">
            <v>SUCRE</v>
          </cell>
          <cell r="D954">
            <v>1899</v>
          </cell>
        </row>
        <row r="955">
          <cell r="A955">
            <v>70717</v>
          </cell>
          <cell r="B955" t="str">
            <v>SAN PEDRO</v>
          </cell>
          <cell r="C955" t="str">
            <v>SUCRE</v>
          </cell>
          <cell r="D955" t="str">
            <v>Ordenanza 14 de 1939</v>
          </cell>
        </row>
        <row r="956">
          <cell r="A956">
            <v>70742</v>
          </cell>
          <cell r="B956" t="str">
            <v>SAN LUIS DE SINC��</v>
          </cell>
          <cell r="C956" t="str">
            <v>SUCRE</v>
          </cell>
          <cell r="D956">
            <v>1899</v>
          </cell>
        </row>
        <row r="957">
          <cell r="A957">
            <v>70771</v>
          </cell>
          <cell r="B957" t="str">
            <v>SUCRE</v>
          </cell>
          <cell r="C957" t="str">
            <v>SUCRE</v>
          </cell>
          <cell r="D957">
            <v>1849</v>
          </cell>
        </row>
        <row r="958">
          <cell r="A958">
            <v>70820</v>
          </cell>
          <cell r="B958" t="str">
            <v>SANTIAGO DE TOL��</v>
          </cell>
          <cell r="C958" t="str">
            <v>SUCRE</v>
          </cell>
          <cell r="D958">
            <v>1899</v>
          </cell>
        </row>
        <row r="959">
          <cell r="A959">
            <v>70823</v>
          </cell>
          <cell r="B959" t="str">
            <v>SAN JOSÉ DE TOLUVIEJO</v>
          </cell>
          <cell r="C959" t="str">
            <v>SUCRE</v>
          </cell>
          <cell r="D959">
            <v>1899</v>
          </cell>
        </row>
        <row r="960">
          <cell r="A960">
            <v>73001</v>
          </cell>
          <cell r="B960" t="str">
            <v>IBAGUÉ</v>
          </cell>
          <cell r="C960" t="str">
            <v>TOLIMA</v>
          </cell>
          <cell r="D960">
            <v>1906</v>
          </cell>
        </row>
        <row r="961">
          <cell r="A961">
            <v>73024</v>
          </cell>
          <cell r="B961" t="str">
            <v>ALPUJARRA</v>
          </cell>
          <cell r="C961" t="str">
            <v>TOLIMA</v>
          </cell>
          <cell r="D961" t="str">
            <v>Decreto 650 del 13 de Octubre de 1887</v>
          </cell>
        </row>
        <row r="962">
          <cell r="A962">
            <v>73026</v>
          </cell>
          <cell r="B962" t="str">
            <v>ALVARADO</v>
          </cell>
          <cell r="C962" t="str">
            <v>TOLIMA</v>
          </cell>
          <cell r="D962">
            <v>1540</v>
          </cell>
        </row>
        <row r="963">
          <cell r="A963">
            <v>73030</v>
          </cell>
          <cell r="B963" t="str">
            <v>AMBALEMA</v>
          </cell>
          <cell r="C963" t="str">
            <v>TOLIMA</v>
          </cell>
          <cell r="D963">
            <v>1627</v>
          </cell>
        </row>
        <row r="964">
          <cell r="A964">
            <v>73043</v>
          </cell>
          <cell r="B964" t="str">
            <v>ANZO��TEGUI</v>
          </cell>
          <cell r="C964" t="str">
            <v>TOLIMA</v>
          </cell>
          <cell r="D964" t="str">
            <v>Ordenanza 21 del 30 de Marzo de 1915</v>
          </cell>
        </row>
        <row r="965">
          <cell r="A965">
            <v>73055</v>
          </cell>
          <cell r="B965" t="str">
            <v>ARMERO</v>
          </cell>
          <cell r="C965" t="str">
            <v>TOLIMA</v>
          </cell>
          <cell r="D965" t="str">
            <v>Decreto 1049 de Septiembre 29 de 1908</v>
          </cell>
        </row>
        <row r="966">
          <cell r="A966">
            <v>73067</v>
          </cell>
          <cell r="B966" t="str">
            <v>ATACO</v>
          </cell>
          <cell r="C966" t="str">
            <v>TOLIMA</v>
          </cell>
          <cell r="D966" t="str">
            <v>Decreto 650 del 13 de Octubre de 1887</v>
          </cell>
        </row>
        <row r="967">
          <cell r="A967">
            <v>73124</v>
          </cell>
          <cell r="B967" t="str">
            <v>CAJAMARCA</v>
          </cell>
          <cell r="C967" t="str">
            <v>TOLIMA</v>
          </cell>
          <cell r="D967">
            <v>1913</v>
          </cell>
        </row>
        <row r="968">
          <cell r="A968">
            <v>73148</v>
          </cell>
          <cell r="B968" t="str">
            <v>CARMEN DE APICAL��</v>
          </cell>
          <cell r="C968" t="str">
            <v>TOLIMA</v>
          </cell>
          <cell r="D968" t="str">
            <v>Decreto 650 del 13 de Octubre de 1887</v>
          </cell>
        </row>
        <row r="969">
          <cell r="A969">
            <v>73152</v>
          </cell>
          <cell r="B969" t="str">
            <v>CASABIANCA</v>
          </cell>
          <cell r="C969" t="str">
            <v>TOLIMA</v>
          </cell>
          <cell r="D969" t="str">
            <v>Ordenanza 26 del 22 de Junio de 1896</v>
          </cell>
        </row>
        <row r="970">
          <cell r="A970">
            <v>73168</v>
          </cell>
          <cell r="B970" t="str">
            <v>CHAPARRAL</v>
          </cell>
          <cell r="C970" t="str">
            <v>TOLIMA</v>
          </cell>
          <cell r="D970">
            <v>1586</v>
          </cell>
        </row>
        <row r="971">
          <cell r="A971">
            <v>73200</v>
          </cell>
          <cell r="B971" t="str">
            <v>COELLO</v>
          </cell>
          <cell r="C971" t="str">
            <v>TOLIMA</v>
          </cell>
          <cell r="D971" t="str">
            <v>Decreto 650 del 13 de Octubre de 1887</v>
          </cell>
        </row>
        <row r="972">
          <cell r="A972">
            <v>73217</v>
          </cell>
          <cell r="B972" t="str">
            <v>COYAIMA</v>
          </cell>
          <cell r="C972" t="str">
            <v>TOLIMA</v>
          </cell>
          <cell r="D972">
            <v>1778</v>
          </cell>
        </row>
        <row r="973">
          <cell r="A973">
            <v>73226</v>
          </cell>
          <cell r="B973" t="str">
            <v>CUNDAY</v>
          </cell>
          <cell r="C973" t="str">
            <v>TOLIMA</v>
          </cell>
          <cell r="D973" t="str">
            <v>Decreto 650 del 13 de octubre de 1887</v>
          </cell>
        </row>
        <row r="974">
          <cell r="A974">
            <v>73236</v>
          </cell>
          <cell r="B974" t="str">
            <v>DOLORES</v>
          </cell>
          <cell r="C974" t="str">
            <v>TOLIMA</v>
          </cell>
          <cell r="D974" t="str">
            <v>Ley 05 de 1883</v>
          </cell>
        </row>
        <row r="975">
          <cell r="A975">
            <v>73268</v>
          </cell>
          <cell r="B975" t="str">
            <v>ESPINAL</v>
          </cell>
          <cell r="C975" t="str">
            <v>TOLIMA</v>
          </cell>
          <cell r="D975">
            <v>1783</v>
          </cell>
        </row>
        <row r="976">
          <cell r="A976">
            <v>73270</v>
          </cell>
          <cell r="B976" t="str">
            <v>FALAN</v>
          </cell>
          <cell r="C976" t="str">
            <v>TOLIMA</v>
          </cell>
          <cell r="D976">
            <v>1930</v>
          </cell>
        </row>
        <row r="977">
          <cell r="A977">
            <v>73275</v>
          </cell>
          <cell r="B977" t="str">
            <v>FLANDES</v>
          </cell>
          <cell r="C977" t="str">
            <v>TOLIMA</v>
          </cell>
          <cell r="D977" t="str">
            <v>Ordenanza 1 del 17 de Octubre de 1949</v>
          </cell>
        </row>
        <row r="978">
          <cell r="A978">
            <v>73283</v>
          </cell>
          <cell r="B978" t="str">
            <v>FRESNO</v>
          </cell>
          <cell r="C978" t="str">
            <v>TOLIMA</v>
          </cell>
          <cell r="D978" t="str">
            <v>Decreto 650 del 31 de octubre de 1857</v>
          </cell>
        </row>
        <row r="979">
          <cell r="A979">
            <v>73319</v>
          </cell>
          <cell r="B979" t="str">
            <v>GUAMO</v>
          </cell>
          <cell r="C979" t="str">
            <v>TOLIMA</v>
          </cell>
          <cell r="D979">
            <v>1771</v>
          </cell>
        </row>
        <row r="980">
          <cell r="A980">
            <v>73347</v>
          </cell>
          <cell r="B980" t="str">
            <v>HERVEO</v>
          </cell>
          <cell r="C980" t="str">
            <v>TOLIMA</v>
          </cell>
          <cell r="D980" t="str">
            <v>Decreto 650 del 13 de octubre de 1887</v>
          </cell>
        </row>
        <row r="981">
          <cell r="A981">
            <v>73349</v>
          </cell>
          <cell r="B981" t="str">
            <v>HONDA</v>
          </cell>
          <cell r="C981" t="str">
            <v>TOLIMA</v>
          </cell>
          <cell r="D981">
            <v>1643</v>
          </cell>
        </row>
        <row r="982">
          <cell r="A982">
            <v>73352</v>
          </cell>
          <cell r="B982" t="str">
            <v>ICONONZO</v>
          </cell>
          <cell r="C982" t="str">
            <v>TOLIMA</v>
          </cell>
          <cell r="D982" t="str">
            <v>Ordenanza 21 del 30 de Marzo de 1915</v>
          </cell>
        </row>
        <row r="983">
          <cell r="A983">
            <v>73408</v>
          </cell>
          <cell r="B983" t="str">
            <v>L��RIDA</v>
          </cell>
          <cell r="C983" t="str">
            <v>TOLIMA</v>
          </cell>
          <cell r="D983">
            <v>1866</v>
          </cell>
        </row>
        <row r="984">
          <cell r="A984">
            <v>73411</v>
          </cell>
          <cell r="B984" t="str">
            <v>L��BANO</v>
          </cell>
          <cell r="C984" t="str">
            <v>TOLIMA</v>
          </cell>
          <cell r="D984" t="str">
            <v>Decreto 650 del 13 de Octubre de 1887</v>
          </cell>
        </row>
        <row r="985">
          <cell r="A985">
            <v>73443</v>
          </cell>
          <cell r="B985" t="str">
            <v>SAN SEBASTIÁN DE MARIQUITA</v>
          </cell>
          <cell r="C985" t="str">
            <v>TOLIMA</v>
          </cell>
          <cell r="D985" t="str">
            <v>Decreto 650 del 13 de Octubre de 1887</v>
          </cell>
        </row>
        <row r="986">
          <cell r="A986">
            <v>73449</v>
          </cell>
          <cell r="B986" t="str">
            <v>MELGAR</v>
          </cell>
          <cell r="C986" t="str">
            <v>TOLIMA</v>
          </cell>
          <cell r="D986">
            <v>1949</v>
          </cell>
        </row>
        <row r="987">
          <cell r="A987">
            <v>73461</v>
          </cell>
          <cell r="B987" t="str">
            <v>MURILLO</v>
          </cell>
          <cell r="C987" t="str">
            <v>TOLIMA</v>
          </cell>
          <cell r="D987" t="str">
            <v>Ordenanza 83 de 1985</v>
          </cell>
        </row>
        <row r="988">
          <cell r="A988">
            <v>73483</v>
          </cell>
          <cell r="B988" t="str">
            <v>NATAGAIMA</v>
          </cell>
          <cell r="C988" t="str">
            <v>TOLIMA</v>
          </cell>
          <cell r="D988">
            <v>1863</v>
          </cell>
        </row>
        <row r="989">
          <cell r="A989">
            <v>73504</v>
          </cell>
          <cell r="B989" t="str">
            <v>ORTEGA</v>
          </cell>
          <cell r="C989" t="str">
            <v>TOLIMA</v>
          </cell>
          <cell r="D989">
            <v>1843</v>
          </cell>
        </row>
        <row r="990">
          <cell r="A990">
            <v>73520</v>
          </cell>
          <cell r="B990" t="str">
            <v>PALOCABILDO</v>
          </cell>
          <cell r="C990" t="str">
            <v>TOLIMA</v>
          </cell>
          <cell r="D990" t="str">
            <v>ORD 39 DE AGOSTO 20 DE 1996</v>
          </cell>
        </row>
        <row r="991">
          <cell r="A991">
            <v>73547</v>
          </cell>
          <cell r="B991" t="str">
            <v>PIEDRAS</v>
          </cell>
          <cell r="C991" t="str">
            <v>TOLIMA</v>
          </cell>
          <cell r="D991">
            <v>1887</v>
          </cell>
        </row>
        <row r="992">
          <cell r="A992">
            <v>73555</v>
          </cell>
          <cell r="B992" t="str">
            <v>PLANADAS</v>
          </cell>
          <cell r="C992" t="str">
            <v>TOLIMA</v>
          </cell>
          <cell r="D992" t="str">
            <v>Ordenanza 36 del 25 de Noviembre de 1966</v>
          </cell>
        </row>
        <row r="993">
          <cell r="A993">
            <v>73563</v>
          </cell>
          <cell r="B993" t="str">
            <v>PRADO</v>
          </cell>
          <cell r="C993" t="str">
            <v>TOLIMA</v>
          </cell>
          <cell r="D993">
            <v>1866</v>
          </cell>
        </row>
        <row r="994">
          <cell r="A994">
            <v>73585</v>
          </cell>
          <cell r="B994" t="str">
            <v>PURIFICACIÓN</v>
          </cell>
          <cell r="C994" t="str">
            <v>TOLIMA</v>
          </cell>
          <cell r="D994">
            <v>1664</v>
          </cell>
        </row>
        <row r="995">
          <cell r="A995">
            <v>73616</v>
          </cell>
          <cell r="B995" t="str">
            <v>RIOBLANCO</v>
          </cell>
          <cell r="C995" t="str">
            <v>TOLIMA</v>
          </cell>
          <cell r="D995" t="str">
            <v>Ordenanza 11 del 21 de diciembre de 1948</v>
          </cell>
        </row>
        <row r="996">
          <cell r="A996">
            <v>73622</v>
          </cell>
          <cell r="B996" t="str">
            <v>RONCESVALLES</v>
          </cell>
          <cell r="C996" t="str">
            <v>TOLIMA</v>
          </cell>
          <cell r="D996" t="str">
            <v>Ordenanza 4 del 11 de Mayo de 1944</v>
          </cell>
        </row>
        <row r="997">
          <cell r="A997">
            <v>73624</v>
          </cell>
          <cell r="B997" t="str">
            <v>ROVIRA</v>
          </cell>
          <cell r="C997" t="str">
            <v>TOLIMA</v>
          </cell>
          <cell r="D997" t="str">
            <v>Decreto 650 del 13 de Octubre de 1887</v>
          </cell>
        </row>
        <row r="998">
          <cell r="A998">
            <v>73671</v>
          </cell>
          <cell r="B998" t="str">
            <v>SALDA��A</v>
          </cell>
          <cell r="C998" t="str">
            <v>TOLIMA</v>
          </cell>
          <cell r="D998" t="str">
            <v>Ordenanza 5 del 18 de Noviembre de 1969</v>
          </cell>
        </row>
        <row r="999">
          <cell r="A999">
            <v>73675</v>
          </cell>
          <cell r="B999" t="str">
            <v>SAN ANTONIO</v>
          </cell>
          <cell r="C999" t="str">
            <v>TOLIMA</v>
          </cell>
          <cell r="D999" t="str">
            <v>Ordenanza 21 del 30 de marzo de 1915</v>
          </cell>
        </row>
        <row r="1000">
          <cell r="A1000">
            <v>73678</v>
          </cell>
          <cell r="B1000" t="str">
            <v>SAN LUIS</v>
          </cell>
          <cell r="C1000" t="str">
            <v>TOLIMA</v>
          </cell>
          <cell r="D1000">
            <v>1863</v>
          </cell>
        </row>
        <row r="1001">
          <cell r="A1001">
            <v>73686</v>
          </cell>
          <cell r="B1001" t="str">
            <v>SANTA ISABEL</v>
          </cell>
          <cell r="C1001" t="str">
            <v>TOLIMA</v>
          </cell>
          <cell r="D1001" t="str">
            <v>Ordenanza 13 de 1904</v>
          </cell>
        </row>
        <row r="1002">
          <cell r="A1002">
            <v>73770</v>
          </cell>
          <cell r="B1002" t="str">
            <v>SUÁREZ</v>
          </cell>
          <cell r="C1002" t="str">
            <v>TOLIMA</v>
          </cell>
          <cell r="D1002" t="str">
            <v>Ordenanza 16 del 15 de Abril de 1903</v>
          </cell>
        </row>
        <row r="1003">
          <cell r="A1003">
            <v>73854</v>
          </cell>
          <cell r="B1003" t="str">
            <v>VALLE DE SAN JUAN</v>
          </cell>
          <cell r="C1003" t="str">
            <v>TOLIMA</v>
          </cell>
          <cell r="D1003">
            <v>1702</v>
          </cell>
        </row>
        <row r="1004">
          <cell r="A1004">
            <v>73861</v>
          </cell>
          <cell r="B1004" t="str">
            <v>VENADILLO</v>
          </cell>
          <cell r="C1004" t="str">
            <v>TOLIMA</v>
          </cell>
          <cell r="D1004">
            <v>1789</v>
          </cell>
        </row>
        <row r="1005">
          <cell r="A1005">
            <v>73870</v>
          </cell>
          <cell r="B1005" t="str">
            <v>VILLAHERMOSA</v>
          </cell>
          <cell r="C1005" t="str">
            <v>TOLIMA</v>
          </cell>
          <cell r="D1005" t="str">
            <v>Decreto 650 del 13 de Octubre de 1887</v>
          </cell>
        </row>
        <row r="1006">
          <cell r="A1006">
            <v>73873</v>
          </cell>
          <cell r="B1006" t="str">
            <v>VILLARRICA</v>
          </cell>
          <cell r="C1006" t="str">
            <v>TOLIMA</v>
          </cell>
          <cell r="D1006" t="str">
            <v>Decreto 1131 del 19 de Diciembre de 1949</v>
          </cell>
        </row>
        <row r="1007">
          <cell r="A1007">
            <v>76001</v>
          </cell>
          <cell r="B1007" t="str">
            <v>CALI</v>
          </cell>
          <cell r="C1007" t="str">
            <v>VALLE DEL CAUCA</v>
          </cell>
          <cell r="D1007">
            <v>1536</v>
          </cell>
        </row>
        <row r="1008">
          <cell r="A1008">
            <v>76020</v>
          </cell>
          <cell r="B1008" t="str">
            <v>ALCAL��</v>
          </cell>
          <cell r="C1008" t="str">
            <v>VALLE DEL CAUCA</v>
          </cell>
          <cell r="D1008" t="str">
            <v>Ordenanza 12 de Marzo 31 de 1919</v>
          </cell>
        </row>
        <row r="1009">
          <cell r="A1009">
            <v>76036</v>
          </cell>
          <cell r="B1009" t="str">
            <v>ANDALUC��A</v>
          </cell>
          <cell r="C1009" t="str">
            <v>VALLE DEL CAUCA</v>
          </cell>
          <cell r="D1009" t="str">
            <v>Ordenanza 38 de Abril 25 de 1921</v>
          </cell>
        </row>
        <row r="1010">
          <cell r="A1010">
            <v>76041</v>
          </cell>
          <cell r="B1010" t="str">
            <v>ANSERMANUEVO</v>
          </cell>
          <cell r="C1010" t="str">
            <v>VALLE DEL CAUCA</v>
          </cell>
          <cell r="D1010" t="str">
            <v>Ordenanza 29 de 1925</v>
          </cell>
        </row>
        <row r="1011">
          <cell r="A1011">
            <v>76054</v>
          </cell>
          <cell r="B1011" t="str">
            <v>ARGELIA</v>
          </cell>
          <cell r="C1011" t="str">
            <v>VALLE DEL CAUCA</v>
          </cell>
          <cell r="D1011" t="str">
            <v>Ordenanza 15 de 1956</v>
          </cell>
        </row>
        <row r="1012">
          <cell r="A1012">
            <v>76100</v>
          </cell>
          <cell r="B1012" t="str">
            <v>BOL��VAR</v>
          </cell>
          <cell r="C1012" t="str">
            <v>VALLE DEL CAUCA</v>
          </cell>
          <cell r="D1012" t="str">
            <v>Ordenanza 2 de 1884</v>
          </cell>
        </row>
        <row r="1013">
          <cell r="A1013">
            <v>76109</v>
          </cell>
          <cell r="B1013" t="str">
            <v>BUENAVENTURA</v>
          </cell>
          <cell r="C1013" t="str">
            <v>VALLE DEL CAUCA</v>
          </cell>
          <cell r="D1013">
            <v>1872</v>
          </cell>
        </row>
        <row r="1014">
          <cell r="A1014">
            <v>76111</v>
          </cell>
          <cell r="B1014" t="str">
            <v>GUADALAJARA DE BUGA</v>
          </cell>
          <cell r="C1014" t="str">
            <v>VALLE DEL CAUCA</v>
          </cell>
          <cell r="D1014">
            <v>1555</v>
          </cell>
        </row>
        <row r="1015">
          <cell r="A1015">
            <v>76113</v>
          </cell>
          <cell r="B1015" t="str">
            <v>BUGALAGRANDE</v>
          </cell>
          <cell r="C1015" t="str">
            <v>VALLE DEL CAUCA</v>
          </cell>
          <cell r="D1015">
            <v>1791</v>
          </cell>
        </row>
        <row r="1016">
          <cell r="A1016">
            <v>76122</v>
          </cell>
          <cell r="B1016" t="str">
            <v>CAICEDONIA</v>
          </cell>
          <cell r="C1016" t="str">
            <v>VALLE DEL CAUCA</v>
          </cell>
          <cell r="D1016" t="str">
            <v>Ordenanza 21 del 20 de Abril de 1923</v>
          </cell>
        </row>
        <row r="1017">
          <cell r="A1017">
            <v>76126</v>
          </cell>
          <cell r="B1017" t="str">
            <v>CALIMA</v>
          </cell>
          <cell r="C1017" t="str">
            <v>VALLE DEL CAUCA</v>
          </cell>
          <cell r="D1017" t="str">
            <v>Ordenanza 49 de Junio 23 de 1939</v>
          </cell>
        </row>
        <row r="1018">
          <cell r="A1018">
            <v>76130</v>
          </cell>
          <cell r="B1018" t="str">
            <v>CANDELARIA</v>
          </cell>
          <cell r="C1018" t="str">
            <v>VALLE DEL CAUCA</v>
          </cell>
          <cell r="D1018">
            <v>1797</v>
          </cell>
        </row>
        <row r="1019">
          <cell r="A1019">
            <v>76147</v>
          </cell>
          <cell r="B1019" t="str">
            <v>CARTAGO</v>
          </cell>
          <cell r="C1019" t="str">
            <v>VALLE DEL CAUCA</v>
          </cell>
          <cell r="D1019">
            <v>1863</v>
          </cell>
        </row>
        <row r="1020">
          <cell r="A1020">
            <v>76233</v>
          </cell>
          <cell r="B1020" t="str">
            <v>DAGUA</v>
          </cell>
          <cell r="C1020" t="str">
            <v>VALLE DEL CAUCA</v>
          </cell>
          <cell r="D1020" t="str">
            <v>Ordenanza 23 de 1918</v>
          </cell>
        </row>
        <row r="1021">
          <cell r="A1021">
            <v>76243</v>
          </cell>
          <cell r="B1021" t="str">
            <v>EL ��GUILA</v>
          </cell>
          <cell r="C1021" t="str">
            <v>VALLE DEL CAUCA</v>
          </cell>
          <cell r="D1021">
            <v>1950</v>
          </cell>
        </row>
        <row r="1022">
          <cell r="A1022">
            <v>76246</v>
          </cell>
          <cell r="B1022" t="str">
            <v>EL CAIRO</v>
          </cell>
          <cell r="C1022" t="str">
            <v>VALLE DEL CAUCA</v>
          </cell>
          <cell r="D1022">
            <v>1947</v>
          </cell>
        </row>
        <row r="1023">
          <cell r="A1023">
            <v>76248</v>
          </cell>
          <cell r="B1023" t="str">
            <v>EL CERRITO</v>
          </cell>
          <cell r="C1023" t="str">
            <v>VALLE DEL CAUCA</v>
          </cell>
          <cell r="D1023" t="str">
            <v>Ordenanza 01 del 30 de Agosto de 1864</v>
          </cell>
        </row>
        <row r="1024">
          <cell r="A1024">
            <v>76250</v>
          </cell>
          <cell r="B1024" t="str">
            <v>EL DOVIO</v>
          </cell>
          <cell r="C1024" t="str">
            <v>VALLE DEL CAUCA</v>
          </cell>
          <cell r="D1024" t="str">
            <v>Ordenanza 14 Diciembre 19 de 1956</v>
          </cell>
        </row>
        <row r="1025">
          <cell r="A1025">
            <v>76275</v>
          </cell>
          <cell r="B1025" t="str">
            <v>FLORIDA</v>
          </cell>
          <cell r="C1025" t="str">
            <v>VALLE DEL CAUCA</v>
          </cell>
          <cell r="D1025">
            <v>1630</v>
          </cell>
        </row>
        <row r="1026">
          <cell r="A1026">
            <v>76306</v>
          </cell>
          <cell r="B1026" t="str">
            <v>GINEBRA</v>
          </cell>
          <cell r="C1026" t="str">
            <v>VALLE DEL CAUCA</v>
          </cell>
          <cell r="D1026" t="str">
            <v>Ordenanza 9 de Diciembre 1954</v>
          </cell>
        </row>
        <row r="1027">
          <cell r="A1027">
            <v>76318</v>
          </cell>
          <cell r="B1027" t="str">
            <v>GUACAR��</v>
          </cell>
          <cell r="C1027" t="str">
            <v>VALLE DEL CAUCA</v>
          </cell>
          <cell r="D1027">
            <v>1864</v>
          </cell>
        </row>
        <row r="1028">
          <cell r="A1028">
            <v>76364</v>
          </cell>
          <cell r="B1028" t="str">
            <v>JAMUNDÍ</v>
          </cell>
          <cell r="C1028" t="str">
            <v>VALLE DEL CAUCA</v>
          </cell>
          <cell r="D1028">
            <v>1536</v>
          </cell>
        </row>
        <row r="1029">
          <cell r="A1029">
            <v>76377</v>
          </cell>
          <cell r="B1029" t="str">
            <v>LA CUMBRE</v>
          </cell>
          <cell r="C1029" t="str">
            <v>VALLE DEL CAUCA</v>
          </cell>
          <cell r="D1029">
            <v>1913</v>
          </cell>
        </row>
        <row r="1030">
          <cell r="A1030">
            <v>76400</v>
          </cell>
          <cell r="B1030" t="str">
            <v>LA UNIÓN</v>
          </cell>
          <cell r="C1030" t="str">
            <v>VALLE DEL CAUCA</v>
          </cell>
          <cell r="D1030" t="str">
            <v>Ordenanza 15 de 1890</v>
          </cell>
        </row>
        <row r="1031">
          <cell r="A1031">
            <v>76403</v>
          </cell>
          <cell r="B1031" t="str">
            <v>LA VICTORIA</v>
          </cell>
          <cell r="C1031" t="str">
            <v>VALLE DEL CAUCA</v>
          </cell>
          <cell r="D1031">
            <v>1835</v>
          </cell>
        </row>
        <row r="1032">
          <cell r="A1032">
            <v>76497</v>
          </cell>
          <cell r="B1032" t="str">
            <v>OBANDO</v>
          </cell>
          <cell r="C1032" t="str">
            <v>VALLE DEL CAUCA</v>
          </cell>
          <cell r="D1032" t="str">
            <v>Ordenanza 21 de 1928</v>
          </cell>
        </row>
        <row r="1033">
          <cell r="A1033">
            <v>76520</v>
          </cell>
          <cell r="B1033" t="str">
            <v>PALMIRA</v>
          </cell>
          <cell r="C1033" t="str">
            <v>VALLE DEL CAUCA</v>
          </cell>
          <cell r="D1033">
            <v>1824</v>
          </cell>
        </row>
        <row r="1034">
          <cell r="A1034">
            <v>76563</v>
          </cell>
          <cell r="B1034" t="str">
            <v>PRADERA</v>
          </cell>
          <cell r="C1034" t="str">
            <v>VALLE DEL CAUCA</v>
          </cell>
          <cell r="D1034">
            <v>1870</v>
          </cell>
        </row>
        <row r="1035">
          <cell r="A1035">
            <v>76606</v>
          </cell>
          <cell r="B1035" t="str">
            <v>RESTREPO</v>
          </cell>
          <cell r="C1035" t="str">
            <v>VALLE DEL CAUCA</v>
          </cell>
          <cell r="D1035" t="str">
            <v>Ordenanza 30  del 1 de Abril de 1925</v>
          </cell>
        </row>
        <row r="1036">
          <cell r="A1036">
            <v>76616</v>
          </cell>
          <cell r="B1036" t="str">
            <v>RIOFR��O</v>
          </cell>
          <cell r="C1036" t="str">
            <v>VALLE DEL CAUCA</v>
          </cell>
          <cell r="D1036" t="str">
            <v>Ordenanza 31 del 3 de Abril de 1923</v>
          </cell>
        </row>
        <row r="1037">
          <cell r="A1037">
            <v>76622</v>
          </cell>
          <cell r="B1037" t="str">
            <v>ROLDANILLO</v>
          </cell>
          <cell r="C1037" t="str">
            <v>VALLE DEL CAUCA</v>
          </cell>
          <cell r="D1037">
            <v>1576</v>
          </cell>
        </row>
        <row r="1038">
          <cell r="A1038">
            <v>76670</v>
          </cell>
          <cell r="B1038" t="str">
            <v>SAN PEDRO</v>
          </cell>
          <cell r="C1038" t="str">
            <v>VALLE DEL CAUCA</v>
          </cell>
          <cell r="D1038" t="str">
            <v>Ordenanza 33 de 1988</v>
          </cell>
        </row>
        <row r="1039">
          <cell r="A1039">
            <v>76736</v>
          </cell>
          <cell r="B1039" t="str">
            <v>SEVILLA</v>
          </cell>
          <cell r="C1039" t="str">
            <v>VALLE DEL CAUCA</v>
          </cell>
          <cell r="D1039" t="str">
            <v>Ordenanza 26 del 2 de Abril de 1914</v>
          </cell>
        </row>
        <row r="1040">
          <cell r="A1040">
            <v>76823</v>
          </cell>
          <cell r="B1040" t="str">
            <v>TORO</v>
          </cell>
          <cell r="C1040" t="str">
            <v>VALLE DEL CAUCA</v>
          </cell>
          <cell r="D1040">
            <v>1632</v>
          </cell>
        </row>
        <row r="1041">
          <cell r="A1041">
            <v>76828</v>
          </cell>
          <cell r="B1041" t="str">
            <v>TRUJILLO</v>
          </cell>
          <cell r="C1041" t="str">
            <v>VALLE DEL CAUCA</v>
          </cell>
          <cell r="D1041" t="str">
            <v>Ordenanza 39 de Mayo 3 de 1932</v>
          </cell>
        </row>
        <row r="1042">
          <cell r="A1042">
            <v>76834</v>
          </cell>
          <cell r="B1042" t="str">
            <v>TULUÁ</v>
          </cell>
          <cell r="C1042" t="str">
            <v>VALLE DEL CAUCA</v>
          </cell>
          <cell r="D1042">
            <v>1824</v>
          </cell>
        </row>
        <row r="1043">
          <cell r="A1043">
            <v>76845</v>
          </cell>
          <cell r="B1043" t="str">
            <v>ULLOA</v>
          </cell>
          <cell r="C1043" t="str">
            <v>VALLE DEL CAUCA</v>
          </cell>
          <cell r="D1043" t="str">
            <v>Ordenanza 20 de Abril 26 de 1928</v>
          </cell>
        </row>
        <row r="1044">
          <cell r="A1044">
            <v>76863</v>
          </cell>
          <cell r="B1044" t="str">
            <v>VERSALLES</v>
          </cell>
          <cell r="C1044" t="str">
            <v>VALLE DEL CAUCA</v>
          </cell>
          <cell r="D1044" t="str">
            <v>Decreto 418 de Mayo 7 de 1909</v>
          </cell>
        </row>
        <row r="1045">
          <cell r="A1045">
            <v>76869</v>
          </cell>
          <cell r="B1045" t="str">
            <v>VIJES</v>
          </cell>
          <cell r="C1045" t="str">
            <v>VALLE DEL CAUCA</v>
          </cell>
          <cell r="D1045" t="str">
            <v>Ordenanza 30 de 1925</v>
          </cell>
        </row>
        <row r="1046">
          <cell r="A1046">
            <v>76890</v>
          </cell>
          <cell r="B1046" t="str">
            <v>YOTOCO</v>
          </cell>
          <cell r="C1046" t="str">
            <v>VALLE DEL CAUCA</v>
          </cell>
          <cell r="D1046">
            <v>1912</v>
          </cell>
        </row>
        <row r="1047">
          <cell r="A1047">
            <v>76892</v>
          </cell>
          <cell r="B1047" t="str">
            <v>YUMBO</v>
          </cell>
          <cell r="C1047" t="str">
            <v>VALLE DEL CAUCA</v>
          </cell>
          <cell r="D1047">
            <v>1864</v>
          </cell>
        </row>
        <row r="1048">
          <cell r="A1048">
            <v>76895</v>
          </cell>
          <cell r="B1048" t="str">
            <v>ZARZAL</v>
          </cell>
          <cell r="C1048" t="str">
            <v>VALLE DEL CAUCA</v>
          </cell>
          <cell r="D1048" t="str">
            <v>Decreto 155 de 1909</v>
          </cell>
        </row>
        <row r="1049">
          <cell r="A1049">
            <v>81001</v>
          </cell>
          <cell r="B1049" t="str">
            <v>ARAUCA</v>
          </cell>
          <cell r="C1049" t="str">
            <v>ARAUCA</v>
          </cell>
          <cell r="D1049">
            <v>1959</v>
          </cell>
        </row>
        <row r="1050">
          <cell r="A1050">
            <v>81065</v>
          </cell>
          <cell r="B1050" t="str">
            <v>ARAUQUITA</v>
          </cell>
          <cell r="C1050" t="str">
            <v>ARAUCA</v>
          </cell>
          <cell r="D1050" t="str">
            <v>Decreto 1447 del 28 de Julio de 1971</v>
          </cell>
        </row>
        <row r="1051">
          <cell r="A1051">
            <v>81220</v>
          </cell>
          <cell r="B1051" t="str">
            <v>CRAVO NORTE</v>
          </cell>
          <cell r="C1051" t="str">
            <v>ARAUCA</v>
          </cell>
          <cell r="D1051" t="str">
            <v>Decreto Nal 677 de Abril 13 de  1987</v>
          </cell>
        </row>
        <row r="1052">
          <cell r="A1052">
            <v>81300</v>
          </cell>
          <cell r="B1052" t="str">
            <v>FORTUL</v>
          </cell>
          <cell r="C1052" t="str">
            <v>ARAUCA</v>
          </cell>
          <cell r="D1052" t="str">
            <v>Decreto 2926 de 1989</v>
          </cell>
        </row>
        <row r="1053">
          <cell r="A1053">
            <v>81591</v>
          </cell>
          <cell r="B1053" t="str">
            <v>PUERTO ROND��N</v>
          </cell>
          <cell r="C1053" t="str">
            <v>ARAUCA</v>
          </cell>
          <cell r="D1053" t="str">
            <v>Decreto Nal 677 de Abril 13 de  1987</v>
          </cell>
        </row>
        <row r="1054">
          <cell r="A1054">
            <v>81736</v>
          </cell>
          <cell r="B1054" t="str">
            <v>SARAVENA</v>
          </cell>
          <cell r="C1054" t="str">
            <v>ARAUCA</v>
          </cell>
          <cell r="D1054" t="str">
            <v>Decreto Nal 204 de Feb 3 de 1976</v>
          </cell>
        </row>
        <row r="1055">
          <cell r="A1055">
            <v>81794</v>
          </cell>
          <cell r="B1055" t="str">
            <v>TAME</v>
          </cell>
          <cell r="C1055" t="str">
            <v>ARAUCA</v>
          </cell>
          <cell r="D1055">
            <v>1959</v>
          </cell>
        </row>
        <row r="1056">
          <cell r="A1056">
            <v>85001</v>
          </cell>
          <cell r="B1056" t="str">
            <v>YOPAL</v>
          </cell>
          <cell r="C1056" t="str">
            <v>CASANARE</v>
          </cell>
          <cell r="D1056" t="str">
            <v>Ordenanza 0038 del 8 de Julio de 1942</v>
          </cell>
        </row>
        <row r="1057">
          <cell r="A1057">
            <v>85010</v>
          </cell>
          <cell r="B1057" t="str">
            <v>AGUAZUL</v>
          </cell>
          <cell r="C1057" t="str">
            <v>CASANARE</v>
          </cell>
          <cell r="D1057">
            <v>1950</v>
          </cell>
        </row>
        <row r="1058">
          <cell r="A1058">
            <v>85015</v>
          </cell>
          <cell r="B1058" t="str">
            <v>CH��MEZA</v>
          </cell>
          <cell r="C1058" t="str">
            <v>CASANARE</v>
          </cell>
          <cell r="D1058" t="str">
            <v>Ordenanza 0021 del 3 de Diciembre de 1959</v>
          </cell>
        </row>
        <row r="1059">
          <cell r="A1059">
            <v>85125</v>
          </cell>
          <cell r="B1059" t="str">
            <v>HATO COROZAL</v>
          </cell>
          <cell r="C1059" t="str">
            <v>CASANARE</v>
          </cell>
          <cell r="D1059">
            <v>1959</v>
          </cell>
        </row>
        <row r="1060">
          <cell r="A1060">
            <v>85136</v>
          </cell>
          <cell r="B1060" t="str">
            <v>LA SALINA</v>
          </cell>
          <cell r="C1060" t="str">
            <v>CASANARE</v>
          </cell>
          <cell r="D1060">
            <v>1780</v>
          </cell>
        </row>
        <row r="1061">
          <cell r="A1061">
            <v>85139</v>
          </cell>
          <cell r="B1061" t="str">
            <v>MAN��</v>
          </cell>
          <cell r="C1061" t="str">
            <v>CASANARE</v>
          </cell>
          <cell r="D1061">
            <v>1953</v>
          </cell>
        </row>
        <row r="1062">
          <cell r="A1062">
            <v>85162</v>
          </cell>
          <cell r="B1062" t="str">
            <v>MONTERREY</v>
          </cell>
          <cell r="C1062" t="str">
            <v>CASANARE</v>
          </cell>
          <cell r="D1062">
            <v>1960</v>
          </cell>
        </row>
        <row r="1063">
          <cell r="A1063">
            <v>85225</v>
          </cell>
          <cell r="B1063" t="str">
            <v>NUNCH��A</v>
          </cell>
          <cell r="C1063" t="str">
            <v>CASANARE</v>
          </cell>
          <cell r="D1063">
            <v>1748</v>
          </cell>
        </row>
        <row r="1064">
          <cell r="A1064">
            <v>85230</v>
          </cell>
          <cell r="B1064" t="str">
            <v>OROCU��</v>
          </cell>
          <cell r="C1064" t="str">
            <v>CASANARE</v>
          </cell>
          <cell r="D1064">
            <v>1845</v>
          </cell>
        </row>
        <row r="1065">
          <cell r="A1065">
            <v>85250</v>
          </cell>
          <cell r="B1065" t="str">
            <v>PAZ DE ARIPORO</v>
          </cell>
          <cell r="C1065" t="str">
            <v>CASANARE</v>
          </cell>
          <cell r="D1065">
            <v>1974</v>
          </cell>
        </row>
        <row r="1066">
          <cell r="A1066">
            <v>85263</v>
          </cell>
          <cell r="B1066" t="str">
            <v>PORE</v>
          </cell>
          <cell r="C1066" t="str">
            <v>CASANARE</v>
          </cell>
          <cell r="D1066">
            <v>1799</v>
          </cell>
        </row>
        <row r="1067">
          <cell r="A1067">
            <v>85279</v>
          </cell>
          <cell r="B1067" t="str">
            <v>RECETOR</v>
          </cell>
          <cell r="C1067" t="str">
            <v>CASANARE</v>
          </cell>
          <cell r="D1067">
            <v>1798</v>
          </cell>
        </row>
        <row r="1068">
          <cell r="A1068">
            <v>85300</v>
          </cell>
          <cell r="B1068" t="str">
            <v>SABANALARGA</v>
          </cell>
          <cell r="C1068" t="str">
            <v>CASANARE</v>
          </cell>
          <cell r="D1068">
            <v>1965</v>
          </cell>
        </row>
        <row r="1069">
          <cell r="A1069">
            <v>85315</v>
          </cell>
          <cell r="B1069" t="str">
            <v>S��CAMA</v>
          </cell>
          <cell r="C1069" t="str">
            <v>CASANARE</v>
          </cell>
          <cell r="D1069">
            <v>1953</v>
          </cell>
        </row>
        <row r="1070">
          <cell r="A1070">
            <v>85325</v>
          </cell>
          <cell r="B1070" t="str">
            <v>SAN LUIS DE PALENQUE</v>
          </cell>
          <cell r="C1070" t="str">
            <v>CASANARE</v>
          </cell>
          <cell r="D1070">
            <v>1953</v>
          </cell>
        </row>
        <row r="1071">
          <cell r="A1071">
            <v>85400</v>
          </cell>
          <cell r="B1071" t="str">
            <v>T��MARA</v>
          </cell>
          <cell r="C1071" t="str">
            <v>CASANARE</v>
          </cell>
          <cell r="D1071">
            <v>1953</v>
          </cell>
        </row>
        <row r="1072">
          <cell r="A1072">
            <v>85410</v>
          </cell>
          <cell r="B1072" t="str">
            <v>TAURAMENA</v>
          </cell>
          <cell r="C1072" t="str">
            <v>CASANARE</v>
          </cell>
          <cell r="D1072">
            <v>1962</v>
          </cell>
        </row>
        <row r="1073">
          <cell r="A1073">
            <v>85430</v>
          </cell>
          <cell r="B1073" t="str">
            <v>TRINIDAD</v>
          </cell>
          <cell r="C1073" t="str">
            <v>CASANARE</v>
          </cell>
          <cell r="D1073">
            <v>1799</v>
          </cell>
        </row>
        <row r="1074">
          <cell r="A1074">
            <v>85440</v>
          </cell>
          <cell r="B1074" t="str">
            <v>VILLANUEVA</v>
          </cell>
          <cell r="C1074" t="str">
            <v>CASANARE</v>
          </cell>
          <cell r="D1074" t="str">
            <v>Decreto Nal 2287 de Ag 2 de 1982</v>
          </cell>
        </row>
        <row r="1075">
          <cell r="A1075">
            <v>86001</v>
          </cell>
          <cell r="B1075" t="str">
            <v>MOCOA</v>
          </cell>
          <cell r="C1075" t="str">
            <v>PUTUMAYO</v>
          </cell>
          <cell r="D1075">
            <v>1958</v>
          </cell>
        </row>
        <row r="1076">
          <cell r="A1076">
            <v>86219</v>
          </cell>
          <cell r="B1076" t="str">
            <v>COL��N</v>
          </cell>
          <cell r="C1076" t="str">
            <v>PUTUMAYO</v>
          </cell>
          <cell r="D1076" t="str">
            <v>Decreto 2830 de Diciembre 2 de 1989</v>
          </cell>
        </row>
        <row r="1077">
          <cell r="A1077">
            <v>86320</v>
          </cell>
          <cell r="B1077" t="str">
            <v>ORITO</v>
          </cell>
          <cell r="C1077" t="str">
            <v>PUTUMAYO</v>
          </cell>
          <cell r="D1077" t="str">
            <v>Decreto 2891 de Diciembre 28 de 1978</v>
          </cell>
        </row>
        <row r="1078">
          <cell r="A1078">
            <v>86568</v>
          </cell>
          <cell r="B1078" t="str">
            <v>PUERTO ASÍS</v>
          </cell>
          <cell r="C1078" t="str">
            <v>PUTUMAYO</v>
          </cell>
          <cell r="D1078" t="str">
            <v>Decreto 1951 de Octubre 24 de 1967</v>
          </cell>
        </row>
        <row r="1079">
          <cell r="A1079">
            <v>86569</v>
          </cell>
          <cell r="B1079" t="str">
            <v>PUERTO CAICEDO</v>
          </cell>
          <cell r="C1079" t="str">
            <v>PUTUMAYO</v>
          </cell>
          <cell r="D1079" t="str">
            <v>Ordenanza 12 de Noviembre 24 de 1992</v>
          </cell>
        </row>
        <row r="1080">
          <cell r="A1080">
            <v>86571</v>
          </cell>
          <cell r="B1080" t="str">
            <v>PUERTO GUZM��N</v>
          </cell>
          <cell r="C1080" t="str">
            <v>PUTUMAYO</v>
          </cell>
          <cell r="D1080" t="str">
            <v>Ordenanza 13 de Noviembre 24 de 1992</v>
          </cell>
        </row>
        <row r="1081">
          <cell r="A1081">
            <v>86573</v>
          </cell>
          <cell r="B1081" t="str">
            <v>PUERTO LEGUÍZAMO</v>
          </cell>
          <cell r="C1081" t="str">
            <v>PUTUMAYO</v>
          </cell>
          <cell r="D1081" t="str">
            <v>Decreto 698 de Noviembre 13 de 1953</v>
          </cell>
        </row>
        <row r="1082">
          <cell r="A1082">
            <v>86749</v>
          </cell>
          <cell r="B1082" t="str">
            <v>SIBUNDOY</v>
          </cell>
          <cell r="C1082" t="str">
            <v>PUTUMAYO</v>
          </cell>
          <cell r="D1082" t="str">
            <v>Decreto 1871 de Julio 1 de 1982</v>
          </cell>
        </row>
        <row r="1083">
          <cell r="A1083">
            <v>86755</v>
          </cell>
          <cell r="B1083" t="str">
            <v>SAN FRANCISCO</v>
          </cell>
          <cell r="C1083" t="str">
            <v>PUTUMAYO</v>
          </cell>
          <cell r="D1083" t="str">
            <v>Decreto 2830 de Diciembre 2 de 1989</v>
          </cell>
        </row>
        <row r="1084">
          <cell r="A1084">
            <v>86757</v>
          </cell>
          <cell r="B1084" t="str">
            <v>SAN MIGUEL</v>
          </cell>
          <cell r="C1084" t="str">
            <v>PUTUMAYO</v>
          </cell>
          <cell r="D1084" t="str">
            <v>Ordenanza 45 de Abril 29 de 1994</v>
          </cell>
        </row>
        <row r="1085">
          <cell r="A1085">
            <v>86760</v>
          </cell>
          <cell r="B1085" t="str">
            <v>SANTIAGO</v>
          </cell>
          <cell r="C1085" t="str">
            <v>PUTUMAYO</v>
          </cell>
          <cell r="D1085" t="str">
            <v>Decreto 2830 de Diciembre 2 de 1989</v>
          </cell>
        </row>
        <row r="1086">
          <cell r="A1086">
            <v>86865</v>
          </cell>
          <cell r="B1086" t="str">
            <v>VALLE DEL GUAMUEZ</v>
          </cell>
          <cell r="C1086" t="str">
            <v>PUTUMAYO</v>
          </cell>
          <cell r="D1086" t="str">
            <v>Decreto DAINCO 3293 de Noviembre 12 de 1985</v>
          </cell>
        </row>
        <row r="1087">
          <cell r="A1087">
            <v>86885</v>
          </cell>
          <cell r="B1087" t="str">
            <v>VILLAGARZ��N</v>
          </cell>
          <cell r="C1087" t="str">
            <v>PUTUMAYO</v>
          </cell>
          <cell r="D1087" t="str">
            <v>Decreto 574 de Marzo 14 de 1977</v>
          </cell>
        </row>
        <row r="1088">
          <cell r="A1088">
            <v>88001</v>
          </cell>
          <cell r="B1088" t="str">
            <v>SAN ANDRÉS</v>
          </cell>
          <cell r="C1088" t="str">
            <v>ARCHIPI��LAGO DE SAN ANDR��S, PROVIDENCIA Y SANTA CATALINA</v>
          </cell>
          <cell r="D1088" t="str">
            <v>Const. pol��tica. Art. 309 del 4 de Julio de 1991</v>
          </cell>
        </row>
        <row r="1089">
          <cell r="A1089">
            <v>88564</v>
          </cell>
          <cell r="B1089" t="str">
            <v>PROVIDENCIA</v>
          </cell>
          <cell r="C1089" t="str">
            <v>ARCHIPI��LAGO DE SAN ANDR��S, PROVIDENCIA Y SANTA CATALINA</v>
          </cell>
          <cell r="D1089" t="str">
            <v>Decreto  2964B del 13 de Noviembre de 1953</v>
          </cell>
        </row>
        <row r="1090">
          <cell r="A1090">
            <v>91001</v>
          </cell>
          <cell r="B1090" t="str">
            <v>LETICIA</v>
          </cell>
          <cell r="C1090" t="str">
            <v>AMAZONAS</v>
          </cell>
          <cell r="D1090" t="str">
            <v>Decreto 352 de Feb 20 de 1964</v>
          </cell>
        </row>
        <row r="1091">
          <cell r="A1091">
            <v>91263</v>
          </cell>
          <cell r="B1091" t="str">
            <v>EL ENCANTO</v>
          </cell>
          <cell r="C1091" t="str">
            <v>AMAZONAS</v>
          </cell>
          <cell r="D1091" t="str">
            <v>Decreto 274 de Mayo 28 de 1953</v>
          </cell>
        </row>
        <row r="1092">
          <cell r="A1092">
            <v>91405</v>
          </cell>
          <cell r="B1092" t="str">
            <v>LA CHORRERA</v>
          </cell>
          <cell r="C1092" t="str">
            <v>AMAZONAS</v>
          </cell>
          <cell r="D1092" t="str">
            <v>Decreto 274 de Mayo 28 de 1953</v>
          </cell>
        </row>
        <row r="1093">
          <cell r="A1093">
            <v>91407</v>
          </cell>
          <cell r="B1093" t="str">
            <v>LA PEDRERA</v>
          </cell>
          <cell r="C1093" t="str">
            <v>AMAZONAS</v>
          </cell>
          <cell r="D1093" t="str">
            <v>Decreto 274 de Mayo 28 de 1953</v>
          </cell>
        </row>
        <row r="1094">
          <cell r="A1094">
            <v>91430</v>
          </cell>
          <cell r="B1094" t="str">
            <v>LA VICTORIA</v>
          </cell>
          <cell r="C1094" t="str">
            <v>AMAZONAS</v>
          </cell>
          <cell r="D1094" t="str">
            <v>ORD 12 DE JULIO 9 DE 1996</v>
          </cell>
        </row>
        <row r="1095">
          <cell r="A1095">
            <v>91460</v>
          </cell>
          <cell r="B1095" t="str">
            <v>MIRIT�� - PARAN��</v>
          </cell>
          <cell r="C1095" t="str">
            <v>AMAZONAS</v>
          </cell>
          <cell r="D1095" t="str">
            <v>Decreto 274 de Mayo 28 de 1953</v>
          </cell>
        </row>
        <row r="1096">
          <cell r="A1096">
            <v>91530</v>
          </cell>
          <cell r="B1096" t="str">
            <v>PUERTO ALEGRÍA</v>
          </cell>
          <cell r="C1096" t="str">
            <v>AMAZONAS</v>
          </cell>
          <cell r="D1096" t="str">
            <v>ORD 24 DE AGOSTO 01 DE 1997</v>
          </cell>
        </row>
        <row r="1097">
          <cell r="A1097">
            <v>91536</v>
          </cell>
          <cell r="B1097" t="str">
            <v>PUERTO ARICA</v>
          </cell>
          <cell r="C1097" t="str">
            <v>AMAZONAS</v>
          </cell>
          <cell r="D1097" t="str">
            <v>ORD 23 DE AGOSTO 01 DE 1997</v>
          </cell>
        </row>
        <row r="1098">
          <cell r="A1098">
            <v>91540</v>
          </cell>
          <cell r="B1098" t="str">
            <v>PUERTO NARIÑO</v>
          </cell>
          <cell r="C1098" t="str">
            <v>AMAZONAS</v>
          </cell>
          <cell r="D1098" t="str">
            <v>Decreto 106 de Enero 18 de 1984</v>
          </cell>
        </row>
        <row r="1099">
          <cell r="A1099">
            <v>91669</v>
          </cell>
          <cell r="B1099" t="str">
            <v>PUERTO SANTANDER</v>
          </cell>
          <cell r="C1099" t="str">
            <v>AMAZONAS</v>
          </cell>
          <cell r="D1099" t="str">
            <v>Decreto 274 de Mayo 28 de 1953</v>
          </cell>
        </row>
        <row r="1100">
          <cell r="A1100">
            <v>91798</v>
          </cell>
          <cell r="B1100" t="str">
            <v>TARAPACÁ</v>
          </cell>
          <cell r="C1100" t="str">
            <v>AMAZONAS</v>
          </cell>
          <cell r="D1100" t="str">
            <v>Decreto 274 de Mayo 28 de 1953</v>
          </cell>
        </row>
        <row r="1101">
          <cell r="A1101">
            <v>94001</v>
          </cell>
          <cell r="B1101" t="str">
            <v>IN��RIDA</v>
          </cell>
          <cell r="C1101" t="str">
            <v>GUAIN��A</v>
          </cell>
          <cell r="D1101" t="str">
            <v>Decreto 1593 de Agosto 5 de 1974</v>
          </cell>
        </row>
        <row r="1102">
          <cell r="A1102">
            <v>94343</v>
          </cell>
          <cell r="B1102" t="str">
            <v>BARRANCOMINAS</v>
          </cell>
          <cell r="C1102" t="str">
            <v>GUAIN��A</v>
          </cell>
          <cell r="D1102" t="str">
            <v>Modificado por la Ordenanza No. 261 de 18 de Marzo de 2020</v>
          </cell>
        </row>
        <row r="1103">
          <cell r="A1103">
            <v>94883</v>
          </cell>
          <cell r="B1103" t="str">
            <v>SAN FELIPE</v>
          </cell>
          <cell r="C1103" t="str">
            <v>GUAINÍA</v>
          </cell>
          <cell r="D1103" t="str">
            <v>Resoluci��n 83</v>
          </cell>
        </row>
        <row r="1104">
          <cell r="A1104">
            <v>94884</v>
          </cell>
          <cell r="B1104" t="str">
            <v>PUERTO COLOMBIA</v>
          </cell>
          <cell r="C1104" t="str">
            <v>GUAINÍA</v>
          </cell>
          <cell r="D1104" t="str">
            <v>Resoluci��n 83</v>
          </cell>
        </row>
        <row r="1105">
          <cell r="A1105">
            <v>94885</v>
          </cell>
          <cell r="B1105" t="str">
            <v>LA GUADALUPE</v>
          </cell>
          <cell r="C1105" t="str">
            <v>GUAINÍA</v>
          </cell>
          <cell r="D1105" t="str">
            <v>Resoluci��n 83</v>
          </cell>
        </row>
        <row r="1106">
          <cell r="A1106">
            <v>94886</v>
          </cell>
          <cell r="B1106" t="str">
            <v>CACAHUAL</v>
          </cell>
          <cell r="C1106" t="str">
            <v>GUAINÍA</v>
          </cell>
          <cell r="D1106" t="str">
            <v>Resoluci��n 83</v>
          </cell>
        </row>
        <row r="1107">
          <cell r="A1107">
            <v>94887</v>
          </cell>
          <cell r="B1107" t="str">
            <v>PANA PANA</v>
          </cell>
          <cell r="C1107" t="str">
            <v>GUAINÍA</v>
          </cell>
          <cell r="D1107" t="str">
            <v>Resoluci��n 83 de 1988</v>
          </cell>
        </row>
        <row r="1108">
          <cell r="A1108">
            <v>94888</v>
          </cell>
          <cell r="B1108" t="str">
            <v>MORICHAL</v>
          </cell>
          <cell r="C1108" t="str">
            <v>GUAINÍA</v>
          </cell>
          <cell r="D1108">
            <v>1988</v>
          </cell>
        </row>
        <row r="1109">
          <cell r="A1109">
            <v>95001</v>
          </cell>
          <cell r="B1109" t="str">
            <v>SAN JOSÉ DEL GUAVIARE</v>
          </cell>
          <cell r="C1109" t="str">
            <v>GUAVIARE</v>
          </cell>
          <cell r="D1109" t="str">
            <v>Decreto Nal 1165 del 7 de Junio de 1976</v>
          </cell>
        </row>
        <row r="1110">
          <cell r="A1110">
            <v>95015</v>
          </cell>
          <cell r="B1110" t="str">
            <v>CALAMAR</v>
          </cell>
          <cell r="C1110" t="str">
            <v>GUAVIARE</v>
          </cell>
          <cell r="D1110" t="str">
            <v>Ordenanza 001 del 7 de Agosto de 1992</v>
          </cell>
        </row>
        <row r="1111">
          <cell r="A1111">
            <v>95025</v>
          </cell>
          <cell r="B1111" t="str">
            <v>EL RETORNO</v>
          </cell>
          <cell r="C1111" t="str">
            <v>GUAVIARE</v>
          </cell>
          <cell r="D1111" t="str">
            <v>Ordenanza 001 del 7 de Agosto de 1992</v>
          </cell>
        </row>
        <row r="1112">
          <cell r="A1112">
            <v>95200</v>
          </cell>
          <cell r="B1112" t="str">
            <v>MIRAFLORES</v>
          </cell>
          <cell r="C1112" t="str">
            <v>GUAVIARE</v>
          </cell>
          <cell r="D1112" t="str">
            <v>Ordenanza 001 del 7 de Agosto de 1992</v>
          </cell>
        </row>
        <row r="1113">
          <cell r="A1113">
            <v>97001</v>
          </cell>
          <cell r="B1113" t="str">
            <v>MIT��</v>
          </cell>
          <cell r="C1113" t="str">
            <v>VAUP��S</v>
          </cell>
          <cell r="D1113" t="str">
            <v>Decreto Nal 1666 del 6 de Agosto de 1974</v>
          </cell>
        </row>
        <row r="1114">
          <cell r="A1114">
            <v>97161</v>
          </cell>
          <cell r="B1114" t="str">
            <v>CARUR��</v>
          </cell>
          <cell r="C1114" t="str">
            <v>VAUP��S</v>
          </cell>
          <cell r="D1114" t="str">
            <v>Ordenanza 003 del 7 de Agosto de 1993</v>
          </cell>
        </row>
        <row r="1115">
          <cell r="A1115">
            <v>97511</v>
          </cell>
          <cell r="B1115" t="str">
            <v>PACOA</v>
          </cell>
          <cell r="C1115" t="str">
            <v>VAUPÉS</v>
          </cell>
          <cell r="D1115">
            <v>1967</v>
          </cell>
        </row>
        <row r="1116">
          <cell r="A1116">
            <v>97666</v>
          </cell>
          <cell r="B1116" t="str">
            <v>TARAIRA</v>
          </cell>
          <cell r="C1116" t="str">
            <v>VAUP��S</v>
          </cell>
          <cell r="D1116" t="str">
            <v>Ordenanza 22 del 27 de Noviembre de 1992</v>
          </cell>
        </row>
        <row r="1117">
          <cell r="A1117">
            <v>97777</v>
          </cell>
          <cell r="B1117" t="str">
            <v>PAPUNAHUA</v>
          </cell>
          <cell r="C1117" t="str">
            <v>VAUPÉS</v>
          </cell>
          <cell r="D1117">
            <v>1977</v>
          </cell>
        </row>
        <row r="1118">
          <cell r="A1118">
            <v>97889</v>
          </cell>
          <cell r="B1118" t="str">
            <v>YAVARAT��</v>
          </cell>
          <cell r="C1118" t="str">
            <v>VAUPÉS</v>
          </cell>
          <cell r="D1118" t="str">
            <v>Decreto Nacional 1510 del 29 de Diciembre de 1914</v>
          </cell>
        </row>
        <row r="1119">
          <cell r="A1119">
            <v>99001</v>
          </cell>
          <cell r="B1119" t="str">
            <v>PUERTO CARREÑO</v>
          </cell>
          <cell r="C1119" t="str">
            <v>VICHADA</v>
          </cell>
          <cell r="D1119" t="str">
            <v>Decreto 1594 de Ago 5  de 1974</v>
          </cell>
        </row>
        <row r="1120">
          <cell r="A1120">
            <v>99524</v>
          </cell>
          <cell r="B1120" t="str">
            <v>LA PRIMAVERA</v>
          </cell>
          <cell r="C1120" t="str">
            <v>VICHADA</v>
          </cell>
          <cell r="D1120" t="str">
            <v>Modificado por Ordenanza No. 21 de 30 de Noviembre de 2019</v>
          </cell>
        </row>
        <row r="1121">
          <cell r="A1121">
            <v>99624</v>
          </cell>
          <cell r="B1121" t="str">
            <v>SANTA ROSAL��A</v>
          </cell>
          <cell r="C1121" t="str">
            <v>VICHADA</v>
          </cell>
          <cell r="D1121" t="str">
            <v>Modificado por Ordenanza No. 21 de 30 de Noviembre de 2019</v>
          </cell>
        </row>
        <row r="1122">
          <cell r="A1122">
            <v>99773</v>
          </cell>
          <cell r="B1122" t="str">
            <v>CUMARIBO</v>
          </cell>
          <cell r="C1122" t="str">
            <v>VICHADA</v>
          </cell>
          <cell r="D1122" t="str">
            <v>Ordenanza 66 de Noviembre 22 de 1996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23"/>
  <sheetViews>
    <sheetView workbookViewId="0">
      <pane xSplit="1" ySplit="1" topLeftCell="C1107" activePane="bottomRight" state="frozen"/>
      <selection pane="topRight" activeCell="B1" sqref="B1"/>
      <selection pane="bottomLeft" activeCell="A2" sqref="A2"/>
      <selection pane="bottomRight" activeCell="A1119" sqref="A1119"/>
    </sheetView>
  </sheetViews>
  <sheetFormatPr baseColWidth="10" defaultRowHeight="15" x14ac:dyDescent="0.25"/>
  <cols>
    <col min="1" max="1" width="32.28515625" style="62" bestFit="1" customWidth="1"/>
    <col min="2" max="2" width="11.42578125" style="62"/>
    <col min="3" max="3" width="20.140625" bestFit="1" customWidth="1"/>
    <col min="4" max="4" width="21.42578125" bestFit="1" customWidth="1"/>
    <col min="5" max="5" width="18.7109375" bestFit="1" customWidth="1"/>
    <col min="6" max="6" width="16.7109375" bestFit="1" customWidth="1"/>
    <col min="7" max="8" width="9.28515625" style="6" customWidth="1"/>
    <col min="9" max="9" width="12.42578125" style="6" bestFit="1" customWidth="1"/>
    <col min="10" max="10" width="10.85546875" style="6"/>
    <col min="12" max="12" width="19.42578125" bestFit="1" customWidth="1"/>
    <col min="13" max="13" width="11.85546875" bestFit="1" customWidth="1"/>
  </cols>
  <sheetData>
    <row r="1" spans="1:17" s="10" customFormat="1" ht="24.95" customHeight="1" x14ac:dyDescent="0.25">
      <c r="A1" s="60" t="s">
        <v>0</v>
      </c>
      <c r="B1" s="63" t="s">
        <v>1</v>
      </c>
      <c r="C1" s="7" t="s">
        <v>2</v>
      </c>
      <c r="D1" s="7" t="s">
        <v>3</v>
      </c>
      <c r="E1" s="7" t="s">
        <v>2342</v>
      </c>
      <c r="F1" s="7" t="s">
        <v>2343</v>
      </c>
      <c r="G1" s="8" t="s">
        <v>4</v>
      </c>
      <c r="H1" s="8" t="s">
        <v>5</v>
      </c>
      <c r="I1" s="8" t="s">
        <v>6</v>
      </c>
      <c r="J1" s="8" t="s">
        <v>7</v>
      </c>
      <c r="K1" s="7" t="s">
        <v>8</v>
      </c>
      <c r="L1" s="9" t="s">
        <v>9</v>
      </c>
    </row>
    <row r="2" spans="1:17" x14ac:dyDescent="0.25">
      <c r="A2" s="61" t="s">
        <v>16</v>
      </c>
      <c r="B2" s="64">
        <v>5001</v>
      </c>
      <c r="C2" s="1" t="s">
        <v>17</v>
      </c>
      <c r="D2" s="1" t="s">
        <v>18</v>
      </c>
      <c r="E2" s="1">
        <f>VLOOKUP($B2,Conteo_municipios!$A$2:$I$1123,5)</f>
        <v>2339040</v>
      </c>
      <c r="F2" s="75">
        <f>VLOOKUP($B2,Conteo_municipios!$A$2:$I$1123,9)</f>
        <v>10.299999999999999</v>
      </c>
      <c r="G2" s="4">
        <v>3</v>
      </c>
      <c r="H2" s="4">
        <v>0.15</v>
      </c>
      <c r="I2" s="4" t="s">
        <v>12</v>
      </c>
      <c r="J2" s="4" t="s">
        <v>13</v>
      </c>
      <c r="K2" s="1" t="s">
        <v>14</v>
      </c>
      <c r="L2" s="2" t="str">
        <f>+IF(D2="Medellín", "Medellin", IF(K2="Resto", "Resto", K2+"_"+I2))</f>
        <v>Medellin</v>
      </c>
      <c r="N2" s="49"/>
      <c r="O2" s="49"/>
      <c r="P2" s="49"/>
      <c r="Q2" s="49"/>
    </row>
    <row r="3" spans="1:17" x14ac:dyDescent="0.25">
      <c r="A3" s="61" t="s">
        <v>854</v>
      </c>
      <c r="B3" s="65">
        <v>5002</v>
      </c>
      <c r="C3" s="3" t="s">
        <v>17</v>
      </c>
      <c r="D3" s="3" t="s">
        <v>855</v>
      </c>
      <c r="E3" s="1">
        <f>VLOOKUP($B3,Conteo_municipios!$A$2:$I$1123,5)</f>
        <v>7360</v>
      </c>
      <c r="F3" s="75">
        <f>VLOOKUP($B3,Conteo_municipios!$A$2:$I$1123,9)</f>
        <v>3</v>
      </c>
      <c r="G3" s="5">
        <v>4</v>
      </c>
      <c r="H3" s="5">
        <v>0.2</v>
      </c>
      <c r="I3" s="5" t="s">
        <v>21</v>
      </c>
      <c r="J3" s="4" t="s">
        <v>13</v>
      </c>
      <c r="K3" s="1" t="str">
        <f>IF(E3&gt;=160000,"Intermedia",IF(E3&gt;=40000,IF(F3&gt;=7,"Intermedia","Pequeña"),IF(E3&gt;=20000,"Tipo I_II","Resto")))</f>
        <v>Resto</v>
      </c>
      <c r="L3" s="2" t="str">
        <f>+IF(K3="ESPECIAL", D3, IF(K3="Resto", "Resto", K3+"_"+I3))</f>
        <v>Resto</v>
      </c>
      <c r="N3" s="49"/>
      <c r="O3" s="49"/>
      <c r="P3" s="49"/>
      <c r="Q3" s="49"/>
    </row>
    <row r="4" spans="1:17" x14ac:dyDescent="0.25">
      <c r="A4" s="61" t="s">
        <v>1959</v>
      </c>
      <c r="B4" s="65">
        <v>5004</v>
      </c>
      <c r="C4" s="3" t="s">
        <v>17</v>
      </c>
      <c r="D4" s="3" t="s">
        <v>1960</v>
      </c>
      <c r="E4" s="1">
        <f>VLOOKUP($B4,Conteo_municipios!$A$2:$I$1123,5)</f>
        <v>796</v>
      </c>
      <c r="F4" s="75">
        <f>VLOOKUP($B4,Conteo_municipios!$A$2:$I$1123,9)</f>
        <v>2.7</v>
      </c>
      <c r="G4" s="5">
        <v>4</v>
      </c>
      <c r="H4" s="5">
        <v>0.2</v>
      </c>
      <c r="I4" s="5" t="s">
        <v>21</v>
      </c>
      <c r="J4" s="4" t="s">
        <v>13</v>
      </c>
      <c r="K4" s="1" t="str">
        <f>IF(E4&gt;=160000,"Intermedia",IF(E4&gt;=40000,IF(F4&gt;=7,"Intermedia","Pequeña"),IF(E4&gt;=20000,"Tipo I_II","Resto")))</f>
        <v>Resto</v>
      </c>
      <c r="L4" s="2" t="str">
        <f t="shared" ref="L4:L6" si="0">+IF(K4="ESPECIAL", D4, IF(K4="Resto", "Resto", K4+"_"+I4))</f>
        <v>Resto</v>
      </c>
      <c r="N4" s="49"/>
      <c r="O4" s="49"/>
      <c r="P4" s="49"/>
      <c r="Q4" s="49"/>
    </row>
    <row r="5" spans="1:17" x14ac:dyDescent="0.25">
      <c r="A5" s="61" t="s">
        <v>1567</v>
      </c>
      <c r="B5" s="65">
        <v>5021</v>
      </c>
      <c r="C5" s="3" t="s">
        <v>17</v>
      </c>
      <c r="D5" s="3" t="s">
        <v>1568</v>
      </c>
      <c r="E5" s="1">
        <f>VLOOKUP($B5,Conteo_municipios!$A$2:$I$1123,5)</f>
        <v>2201</v>
      </c>
      <c r="F5" s="75">
        <f>VLOOKUP($B5,Conteo_municipios!$A$2:$I$1123,9)</f>
        <v>3.4</v>
      </c>
      <c r="G5" s="5">
        <v>3</v>
      </c>
      <c r="H5" s="5">
        <v>0.15</v>
      </c>
      <c r="I5" s="5" t="s">
        <v>12</v>
      </c>
      <c r="J5" s="4" t="s">
        <v>13</v>
      </c>
      <c r="K5" s="1" t="str">
        <f>IF(E5&gt;=160000,"Intermedia",IF(E5&gt;=40000,IF(F5&gt;=7,"Intermedia","Pequeña"),IF(E5&gt;=20000,"Tipo I_II","Resto")))</f>
        <v>Resto</v>
      </c>
      <c r="L5" s="2" t="str">
        <f t="shared" si="0"/>
        <v>Resto</v>
      </c>
      <c r="N5" s="49"/>
      <c r="O5" s="49"/>
      <c r="P5" s="49"/>
      <c r="Q5" s="49"/>
    </row>
    <row r="6" spans="1:17" x14ac:dyDescent="0.25">
      <c r="A6" s="61" t="s">
        <v>457</v>
      </c>
      <c r="B6" s="65">
        <v>5030</v>
      </c>
      <c r="C6" s="3" t="s">
        <v>17</v>
      </c>
      <c r="D6" s="3" t="s">
        <v>458</v>
      </c>
      <c r="E6" s="1">
        <f>VLOOKUP($B6,Conteo_municipios!$A$2:$I$1123,5)</f>
        <v>21020</v>
      </c>
      <c r="F6" s="75">
        <f>VLOOKUP($B6,Conteo_municipios!$A$2:$I$1123,9)</f>
        <v>4.1999999999999993</v>
      </c>
      <c r="G6" s="5">
        <v>4</v>
      </c>
      <c r="H6" s="5">
        <v>0.2</v>
      </c>
      <c r="I6" s="5" t="s">
        <v>21</v>
      </c>
      <c r="J6" s="4" t="s">
        <v>13</v>
      </c>
      <c r="K6" s="1" t="str">
        <f>IF(E6&gt;=160000,"Intermedia",IF(E6&gt;=40000,IF(F6&gt;=7,"Intermedia","Pequeña"),IF(E6&gt;=20000,"Tipo I_II","Resto")))</f>
        <v>Tipo I_II</v>
      </c>
      <c r="L6" s="2" t="str">
        <f>+IF(K6="ESPECIAL",D6,IF(K6="Resto","Resto",IF(I6="H",K6&amp;"_"&amp;I6,K6&amp;"_L|M")))</f>
        <v>Tipo I_II_H</v>
      </c>
      <c r="N6" s="49"/>
      <c r="O6" s="49"/>
      <c r="P6" s="49"/>
      <c r="Q6" s="49"/>
    </row>
    <row r="7" spans="1:17" x14ac:dyDescent="0.25">
      <c r="A7" s="61" t="s">
        <v>575</v>
      </c>
      <c r="B7" s="65">
        <v>5031</v>
      </c>
      <c r="C7" s="3" t="s">
        <v>17</v>
      </c>
      <c r="D7" s="3" t="s">
        <v>576</v>
      </c>
      <c r="E7" s="1">
        <f>VLOOKUP($B7,Conteo_municipios!$A$2:$I$1123,5)</f>
        <v>11750</v>
      </c>
      <c r="F7" s="75">
        <f>VLOOKUP($B7,Conteo_municipios!$A$2:$I$1123,9)</f>
        <v>3.3000000000000003</v>
      </c>
      <c r="G7" s="5">
        <v>3</v>
      </c>
      <c r="H7" s="5">
        <v>0.15</v>
      </c>
      <c r="I7" s="5" t="s">
        <v>12</v>
      </c>
      <c r="J7" s="4" t="s">
        <v>13</v>
      </c>
      <c r="K7" s="1" t="str">
        <f>IF(E7&gt;=160000,"Intermedia",IF(E7&gt;=40000,IF(F7&gt;=7,"Intermedia","Pequeña"),IF(E7&gt;=20000,"Tipo I_II","Resto")))</f>
        <v>Resto</v>
      </c>
      <c r="L7" s="2" t="str">
        <f>+IF(K7="ESPECIAL",D7,IF(K7="Resto","Resto",IF(I7="H",K7&amp;"_"&amp;I7,K7&amp;"_L|M")))</f>
        <v>Resto</v>
      </c>
      <c r="N7" s="49"/>
      <c r="O7" s="49"/>
      <c r="P7" s="49"/>
      <c r="Q7" s="49"/>
    </row>
    <row r="8" spans="1:17" x14ac:dyDescent="0.25">
      <c r="A8" s="61" t="s">
        <v>368</v>
      </c>
      <c r="B8" s="65">
        <v>5034</v>
      </c>
      <c r="C8" s="3" t="s">
        <v>17</v>
      </c>
      <c r="D8" s="3" t="s">
        <v>369</v>
      </c>
      <c r="E8" s="1">
        <f>VLOOKUP($B8,Conteo_municipios!$A$2:$I$1123,5)</f>
        <v>21521</v>
      </c>
      <c r="F8" s="75">
        <f>VLOOKUP($B8,Conteo_municipios!$A$2:$I$1123,9)</f>
        <v>5.6999999999999993</v>
      </c>
      <c r="G8" s="5">
        <v>5</v>
      </c>
      <c r="H8" s="5">
        <v>0.25</v>
      </c>
      <c r="I8" s="5" t="s">
        <v>21</v>
      </c>
      <c r="J8" s="4" t="s">
        <v>13</v>
      </c>
      <c r="K8" s="1" t="str">
        <f>IF(E8&gt;=160000,"Intermedia",IF(E8&gt;=40000,IF(F8&gt;=7,"Intermedia","Pequeña"),IF(E8&gt;=20000,"Tipo I_II","Resto")))</f>
        <v>Tipo I_II</v>
      </c>
      <c r="L8" s="2" t="str">
        <f>+IF(K8="ESPECIAL",D8,IF(K8="Resto","Resto",IF(I8="H",K8&amp;"_"&amp;I8,K8&amp;"_L|M")))</f>
        <v>Tipo I_II_H</v>
      </c>
      <c r="N8" s="49"/>
      <c r="O8" s="49"/>
      <c r="P8" s="49"/>
      <c r="Q8" s="49"/>
    </row>
    <row r="9" spans="1:17" x14ac:dyDescent="0.25">
      <c r="A9" s="61" t="s">
        <v>1091</v>
      </c>
      <c r="B9" s="65">
        <v>5036</v>
      </c>
      <c r="C9" s="3" t="s">
        <v>17</v>
      </c>
      <c r="D9" s="3" t="s">
        <v>1092</v>
      </c>
      <c r="E9" s="1">
        <f>VLOOKUP($B9,Conteo_municipios!$A$2:$I$1123,5)</f>
        <v>2937</v>
      </c>
      <c r="F9" s="75">
        <f>VLOOKUP($B9,Conteo_municipios!$A$2:$I$1123,9)</f>
        <v>3.3000000000000003</v>
      </c>
      <c r="G9" s="5">
        <v>4</v>
      </c>
      <c r="H9" s="5">
        <v>0.2</v>
      </c>
      <c r="I9" s="5" t="s">
        <v>21</v>
      </c>
      <c r="J9" s="4" t="s">
        <v>13</v>
      </c>
      <c r="K9" s="1" t="str">
        <f>IF(E9&gt;=160000,"Intermedia",IF(E9&gt;=40000,IF(F9&gt;=7,"Intermedia","Pequeña"),IF(E9&gt;=20000,"Tipo I_II","Resto")))</f>
        <v>Resto</v>
      </c>
      <c r="L9" s="2" t="str">
        <f>+IF(K9="ESPECIAL",D9,IF(K9="Resto","Resto",IF(I9="H",K9&amp;"_"&amp;I9,K9&amp;"_L|M")))</f>
        <v>Resto</v>
      </c>
      <c r="N9" s="49"/>
      <c r="O9" s="49"/>
      <c r="P9" s="49"/>
      <c r="Q9" s="49"/>
    </row>
    <row r="10" spans="1:17" x14ac:dyDescent="0.25">
      <c r="A10" s="61" t="s">
        <v>1513</v>
      </c>
      <c r="B10" s="65">
        <v>5038</v>
      </c>
      <c r="C10" s="3" t="s">
        <v>17</v>
      </c>
      <c r="D10" s="3" t="s">
        <v>1514</v>
      </c>
      <c r="E10" s="1">
        <f>VLOOKUP($B10,Conteo_municipios!$A$2:$I$1123,5)</f>
        <v>2762</v>
      </c>
      <c r="F10" s="75">
        <f>VLOOKUP($B10,Conteo_municipios!$A$2:$I$1123,9)</f>
        <v>3.3000000000000003</v>
      </c>
      <c r="G10" s="5">
        <v>3</v>
      </c>
      <c r="H10" s="5">
        <v>0.15</v>
      </c>
      <c r="I10" s="5" t="s">
        <v>12</v>
      </c>
      <c r="J10" s="4" t="s">
        <v>13</v>
      </c>
      <c r="K10" s="1" t="str">
        <f>IF(E10&gt;=160000,"Intermedia",IF(E10&gt;=40000,IF(F10&gt;=7,"Intermedia","Pequeña"),IF(E10&gt;=20000,"Tipo I_II","Resto")))</f>
        <v>Resto</v>
      </c>
      <c r="L10" s="2" t="str">
        <f>+IF(K10="ESPECIAL",D10,IF(K10="Resto","Resto",IF(I10="H",K10&amp;"_"&amp;I10,K10&amp;"_L|M")))</f>
        <v>Resto</v>
      </c>
      <c r="N10" s="49"/>
      <c r="O10" s="49"/>
      <c r="P10" s="49"/>
      <c r="Q10" s="49"/>
    </row>
    <row r="11" spans="1:17" x14ac:dyDescent="0.25">
      <c r="A11" s="61" t="s">
        <v>953</v>
      </c>
      <c r="B11" s="65">
        <v>5040</v>
      </c>
      <c r="C11" s="3" t="s">
        <v>17</v>
      </c>
      <c r="D11" s="3" t="s">
        <v>954</v>
      </c>
      <c r="E11" s="1">
        <f>VLOOKUP($B11,Conteo_municipios!$A$2:$I$1123,5)</f>
        <v>7627</v>
      </c>
      <c r="F11" s="75">
        <f>VLOOKUP($B11,Conteo_municipios!$A$2:$I$1123,9)</f>
        <v>4.0999999999999996</v>
      </c>
      <c r="G11" s="5">
        <v>3</v>
      </c>
      <c r="H11" s="5">
        <v>0.15</v>
      </c>
      <c r="I11" s="5" t="s">
        <v>12</v>
      </c>
      <c r="J11" s="4" t="s">
        <v>13</v>
      </c>
      <c r="K11" s="1" t="str">
        <f>IF(E11&gt;=160000,"Intermedia",IF(E11&gt;=40000,IF(F11&gt;=7,"Intermedia","Pequeña"),IF(E11&gt;=20000,"Tipo I_II","Resto")))</f>
        <v>Resto</v>
      </c>
      <c r="L11" s="2" t="str">
        <f>+IF(K11="ESPECIAL",D11,IF(K11="Resto","Resto",IF(I11="H",K11&amp;"_"&amp;I11,K11&amp;"_L|M")))</f>
        <v>Resto</v>
      </c>
      <c r="N11" s="49"/>
      <c r="O11" s="49"/>
      <c r="P11" s="49"/>
      <c r="Q11" s="49"/>
    </row>
    <row r="12" spans="1:17" x14ac:dyDescent="0.25">
      <c r="A12" s="61" t="s">
        <v>471</v>
      </c>
      <c r="B12" s="65">
        <v>5042</v>
      </c>
      <c r="C12" s="3" t="s">
        <v>17</v>
      </c>
      <c r="D12" s="3" t="s">
        <v>472</v>
      </c>
      <c r="E12" s="1">
        <f>VLOOKUP($B12,Conteo_municipios!$A$2:$I$1123,5)</f>
        <v>15959</v>
      </c>
      <c r="F12" s="75">
        <f>VLOOKUP($B12,Conteo_municipios!$A$2:$I$1123,9)</f>
        <v>3.5</v>
      </c>
      <c r="G12" s="5">
        <v>4</v>
      </c>
      <c r="H12" s="5">
        <v>0.2</v>
      </c>
      <c r="I12" s="5" t="s">
        <v>21</v>
      </c>
      <c r="J12" s="4" t="s">
        <v>13</v>
      </c>
      <c r="K12" s="1" t="str">
        <f>IF(E12&gt;=160000,"Intermedia",IF(E12&gt;=40000,IF(F12&gt;=7,"Intermedia","Pequeña"),IF(E12&gt;=20000,"Tipo I_II","Resto")))</f>
        <v>Resto</v>
      </c>
      <c r="L12" s="2" t="str">
        <f>+IF(K12="ESPECIAL",D12,IF(K12="Resto","Resto",IF(I12="H",K12&amp;"_"&amp;I12,K12&amp;"_L|M")))</f>
        <v>Resto</v>
      </c>
      <c r="N12" s="49"/>
      <c r="O12" s="49"/>
      <c r="P12" s="49"/>
      <c r="Q12" s="49"/>
    </row>
    <row r="13" spans="1:17" x14ac:dyDescent="0.25">
      <c r="A13" s="61" t="s">
        <v>1786</v>
      </c>
      <c r="B13" s="65">
        <v>5044</v>
      </c>
      <c r="C13" s="3" t="s">
        <v>17</v>
      </c>
      <c r="D13" s="3" t="s">
        <v>1787</v>
      </c>
      <c r="E13" s="1">
        <f>VLOOKUP($B13,Conteo_municipios!$A$2:$I$1123,5)</f>
        <v>1982</v>
      </c>
      <c r="F13" s="75">
        <f>VLOOKUP($B13,Conteo_municipios!$A$2:$I$1123,9)</f>
        <v>3.3000000000000003</v>
      </c>
      <c r="G13" s="5">
        <v>4</v>
      </c>
      <c r="H13" s="5">
        <v>0.2</v>
      </c>
      <c r="I13" s="5" t="s">
        <v>21</v>
      </c>
      <c r="J13" s="4" t="s">
        <v>13</v>
      </c>
      <c r="K13" s="1" t="str">
        <f>IF(E13&gt;=160000,"Intermedia",IF(E13&gt;=40000,IF(F13&gt;=7,"Intermedia","Pequeña"),IF(E13&gt;=20000,"Tipo I_II","Resto")))</f>
        <v>Resto</v>
      </c>
      <c r="L13" s="2" t="str">
        <f>+IF(K13="ESPECIAL",D13,IF(K13="Resto","Resto",IF(I13="H",K13&amp;"_"&amp;I13,K13&amp;"_L|M")))</f>
        <v>Resto</v>
      </c>
      <c r="N13" s="49"/>
      <c r="O13" s="49"/>
      <c r="P13" s="49"/>
      <c r="Q13" s="49"/>
    </row>
    <row r="14" spans="1:17" x14ac:dyDescent="0.25">
      <c r="A14" s="61" t="s">
        <v>109</v>
      </c>
      <c r="B14" s="65">
        <v>5045</v>
      </c>
      <c r="C14" s="3" t="s">
        <v>17</v>
      </c>
      <c r="D14" s="3" t="s">
        <v>110</v>
      </c>
      <c r="E14" s="1">
        <f>VLOOKUP($B14,Conteo_municipios!$A$2:$I$1123,5)</f>
        <v>105053</v>
      </c>
      <c r="F14" s="75">
        <f>VLOOKUP($B14,Conteo_municipios!$A$2:$I$1123,9)</f>
        <v>4.8999999999999995</v>
      </c>
      <c r="G14" s="5">
        <v>5</v>
      </c>
      <c r="H14" s="5">
        <v>0.25</v>
      </c>
      <c r="I14" s="5" t="s">
        <v>21</v>
      </c>
      <c r="J14" s="4" t="s">
        <v>71</v>
      </c>
      <c r="K14" s="1" t="str">
        <f>IF(E14&gt;=160000,"Intermedia",IF(E14&gt;=40000,IF(F14&gt;=7,"Intermedia","Pequeña"),IF(E14&gt;=20000,"Tipo I_II","Resto")))</f>
        <v>Pequeña</v>
      </c>
      <c r="L14" s="2" t="str">
        <f>+IF(K14="ESPECIAL",D14,IF(K14="Resto","Resto",IF(I14="H",K14&amp;"_"&amp;I14,K14&amp;"_L|M")))</f>
        <v>Pequeña_H</v>
      </c>
      <c r="N14" s="49"/>
      <c r="O14" s="49"/>
      <c r="P14" s="49"/>
      <c r="Q14" s="49"/>
    </row>
    <row r="15" spans="1:17" x14ac:dyDescent="0.25">
      <c r="A15" s="61" t="s">
        <v>517</v>
      </c>
      <c r="B15" s="65">
        <v>5051</v>
      </c>
      <c r="C15" s="3" t="s">
        <v>17</v>
      </c>
      <c r="D15" s="3" t="s">
        <v>518</v>
      </c>
      <c r="E15" s="1">
        <f>VLOOKUP($B15,Conteo_municipios!$A$2:$I$1123,5)</f>
        <v>12123</v>
      </c>
      <c r="F15" s="75">
        <f>VLOOKUP($B15,Conteo_municipios!$A$2:$I$1123,9)</f>
        <v>3.7</v>
      </c>
      <c r="G15" s="5">
        <v>2</v>
      </c>
      <c r="H15" s="5">
        <v>0.1</v>
      </c>
      <c r="I15" s="5" t="s">
        <v>25</v>
      </c>
      <c r="J15" s="4" t="s">
        <v>26</v>
      </c>
      <c r="K15" s="1" t="str">
        <f>IF(E15&gt;=160000,"Intermedia",IF(E15&gt;=40000,IF(F15&gt;=7,"Intermedia","Pequeña"),IF(E15&gt;=20000,"Tipo I_II","Resto")))</f>
        <v>Resto</v>
      </c>
      <c r="L15" s="2" t="str">
        <f>+IF(K15="ESPECIAL",D15,IF(K15="Resto","Resto",IF(I15="H",K15&amp;"_"&amp;I15,K15&amp;"_L|M")))</f>
        <v>Resto</v>
      </c>
      <c r="N15" s="49"/>
      <c r="O15" s="49"/>
      <c r="P15" s="49"/>
      <c r="Q15" s="49"/>
    </row>
    <row r="16" spans="1:17" x14ac:dyDescent="0.25">
      <c r="A16" s="61" t="s">
        <v>1346</v>
      </c>
      <c r="B16" s="65">
        <v>5055</v>
      </c>
      <c r="C16" s="3" t="s">
        <v>17</v>
      </c>
      <c r="D16" s="3" t="s">
        <v>1271</v>
      </c>
      <c r="E16" s="1">
        <f>VLOOKUP($B16,Conteo_municipios!$A$2:$I$1123,5)</f>
        <v>2973</v>
      </c>
      <c r="F16" s="75">
        <f>VLOOKUP($B16,Conteo_municipios!$A$2:$I$1123,9)</f>
        <v>4</v>
      </c>
      <c r="G16" s="5">
        <v>3</v>
      </c>
      <c r="H16" s="5">
        <v>0.15</v>
      </c>
      <c r="I16" s="5" t="s">
        <v>12</v>
      </c>
      <c r="J16" s="4" t="s">
        <v>13</v>
      </c>
      <c r="K16" s="1" t="str">
        <f>IF(E16&gt;=160000,"Intermedia",IF(E16&gt;=40000,IF(F16&gt;=7,"Intermedia","Pequeña"),IF(E16&gt;=20000,"Tipo I_II","Resto")))</f>
        <v>Resto</v>
      </c>
      <c r="L16" s="2" t="str">
        <f>+IF(K16="ESPECIAL",D16,IF(K16="Resto","Resto",IF(I16="H",K16&amp;"_"&amp;I16,K16&amp;"_L|M")))</f>
        <v>Resto</v>
      </c>
      <c r="N16" s="49"/>
      <c r="O16" s="49"/>
      <c r="P16" s="49"/>
      <c r="Q16" s="49"/>
    </row>
    <row r="17" spans="1:17" x14ac:dyDescent="0.25">
      <c r="A17" s="61" t="s">
        <v>1611</v>
      </c>
      <c r="B17" s="65">
        <v>5059</v>
      </c>
      <c r="C17" s="3" t="s">
        <v>17</v>
      </c>
      <c r="D17" s="3" t="s">
        <v>77</v>
      </c>
      <c r="E17" s="1">
        <f>VLOOKUP($B17,Conteo_municipios!$A$2:$I$1123,5)</f>
        <v>1623</v>
      </c>
      <c r="F17" s="75">
        <f>VLOOKUP($B17,Conteo_municipios!$A$2:$I$1123,9)</f>
        <v>3.2</v>
      </c>
      <c r="G17" s="5">
        <v>4</v>
      </c>
      <c r="H17" s="5">
        <v>0.2</v>
      </c>
      <c r="I17" s="5" t="s">
        <v>21</v>
      </c>
      <c r="J17" s="4" t="s">
        <v>13</v>
      </c>
      <c r="K17" s="1" t="str">
        <f>IF(E17&gt;=160000,"Intermedia",IF(E17&gt;=40000,IF(F17&gt;=7,"Intermedia","Pequeña"),IF(E17&gt;=20000,"Tipo I_II","Resto")))</f>
        <v>Resto</v>
      </c>
      <c r="L17" s="2" t="str">
        <f>+IF(K17="ESPECIAL",D17,IF(K17="Resto","Resto",IF(I17="H",K17&amp;"_"&amp;I17,K17&amp;"_L|M")))</f>
        <v>Resto</v>
      </c>
      <c r="N17" s="49"/>
      <c r="O17" s="49"/>
      <c r="P17" s="49"/>
      <c r="Q17" s="49"/>
    </row>
    <row r="18" spans="1:17" x14ac:dyDescent="0.25">
      <c r="A18" s="61" t="s">
        <v>377</v>
      </c>
      <c r="B18" s="65">
        <v>5079</v>
      </c>
      <c r="C18" s="3" t="s">
        <v>17</v>
      </c>
      <c r="D18" s="3" t="s">
        <v>357</v>
      </c>
      <c r="E18" s="1">
        <f>VLOOKUP($B18,Conteo_municipios!$A$2:$I$1123,5)</f>
        <v>26971</v>
      </c>
      <c r="F18" s="75">
        <f>VLOOKUP($B18,Conteo_municipios!$A$2:$I$1123,9)</f>
        <v>10.4</v>
      </c>
      <c r="G18" s="5">
        <v>3</v>
      </c>
      <c r="H18" s="5">
        <v>0.15</v>
      </c>
      <c r="I18" s="5" t="s">
        <v>12</v>
      </c>
      <c r="J18" s="4" t="s">
        <v>13</v>
      </c>
      <c r="K18" s="1" t="str">
        <f>IF(E18&gt;=160000,"Intermedia",IF(E18&gt;=40000,IF(F18&gt;=7,"Intermedia","Pequeña"),IF(E18&gt;=20000,"Tipo I_II","Resto")))</f>
        <v>Tipo I_II</v>
      </c>
      <c r="L18" s="2" t="str">
        <f>+IF(K18="ESPECIAL",D18,IF(K18="Resto","Resto",IF(I18="H",K18&amp;"_"&amp;I18,K18&amp;"_L|M")))</f>
        <v>Tipo I_II_L|M</v>
      </c>
      <c r="N18" s="49"/>
      <c r="O18" s="49"/>
      <c r="P18" s="49"/>
      <c r="Q18" s="49"/>
    </row>
    <row r="19" spans="1:17" x14ac:dyDescent="0.25">
      <c r="A19" s="61" t="s">
        <v>1627</v>
      </c>
      <c r="B19" s="65">
        <v>5086</v>
      </c>
      <c r="C19" s="3" t="s">
        <v>17</v>
      </c>
      <c r="D19" s="3" t="s">
        <v>1628</v>
      </c>
      <c r="E19" s="1">
        <f>VLOOKUP($B19,Conteo_municipios!$A$2:$I$1123,5)</f>
        <v>1868</v>
      </c>
      <c r="F19" s="75">
        <f>VLOOKUP($B19,Conteo_municipios!$A$2:$I$1123,9)</f>
        <v>3.1</v>
      </c>
      <c r="G19" s="5">
        <v>3</v>
      </c>
      <c r="H19" s="5">
        <v>0.15</v>
      </c>
      <c r="I19" s="5" t="s">
        <v>12</v>
      </c>
      <c r="J19" s="4" t="s">
        <v>13</v>
      </c>
      <c r="K19" s="1" t="str">
        <f>IF(E19&gt;=160000,"Intermedia",IF(E19&gt;=40000,IF(F19&gt;=7,"Intermedia","Pequeña"),IF(E19&gt;=20000,"Tipo I_II","Resto")))</f>
        <v>Resto</v>
      </c>
      <c r="L19" s="2" t="str">
        <f t="shared" ref="L19:L82" si="1">+IF(K19="ESPECIAL",D19,IF(K19="Resto","Resto",IF(I19="H",K19&amp;"_"&amp;I19,K19&amp;"_L|M")))</f>
        <v>Resto</v>
      </c>
      <c r="N19" s="49"/>
      <c r="O19" s="49"/>
      <c r="P19" s="49"/>
      <c r="Q19" s="49"/>
    </row>
    <row r="20" spans="1:17" x14ac:dyDescent="0.25">
      <c r="A20" s="61" t="s">
        <v>53</v>
      </c>
      <c r="B20" s="64">
        <v>5088</v>
      </c>
      <c r="C20" s="1" t="s">
        <v>17</v>
      </c>
      <c r="D20" s="1" t="s">
        <v>54</v>
      </c>
      <c r="E20" s="1">
        <f>VLOOKUP($B20,Conteo_municipios!$A$2:$I$1123,5)</f>
        <v>468973</v>
      </c>
      <c r="F20" s="75">
        <f>VLOOKUP($B20,Conteo_municipios!$A$2:$I$1123,9)</f>
        <v>8.1</v>
      </c>
      <c r="G20" s="4">
        <v>3</v>
      </c>
      <c r="H20" s="4">
        <v>0.15</v>
      </c>
      <c r="I20" s="4" t="s">
        <v>12</v>
      </c>
      <c r="J20" s="4" t="s">
        <v>13</v>
      </c>
      <c r="K20" s="1" t="str">
        <f>IF(E20&gt;=160000,"Intermedia",IF(E20&gt;=40000,IF(F20&gt;=7,"Intermedia","Pequeña"),IF(E20&gt;=20000,"Tipo I_II","Resto")))</f>
        <v>Intermedia</v>
      </c>
      <c r="L20" s="2" t="str">
        <f t="shared" si="1"/>
        <v>Intermedia_L|M</v>
      </c>
      <c r="N20" s="49"/>
      <c r="O20" s="49"/>
      <c r="P20" s="49"/>
      <c r="Q20" s="49"/>
    </row>
    <row r="21" spans="1:17" x14ac:dyDescent="0.25">
      <c r="A21" s="61" t="s">
        <v>1165</v>
      </c>
      <c r="B21" s="65">
        <v>5091</v>
      </c>
      <c r="C21" s="3" t="s">
        <v>17</v>
      </c>
      <c r="D21" s="3" t="s">
        <v>1166</v>
      </c>
      <c r="E21" s="1">
        <f>VLOOKUP($B21,Conteo_municipios!$A$2:$I$1123,5)</f>
        <v>3494</v>
      </c>
      <c r="F21" s="75">
        <f>VLOOKUP($B21,Conteo_municipios!$A$2:$I$1123,9)</f>
        <v>6.1999999999999993</v>
      </c>
      <c r="G21" s="5">
        <v>5</v>
      </c>
      <c r="H21" s="5">
        <v>0.25</v>
      </c>
      <c r="I21" s="5" t="s">
        <v>21</v>
      </c>
      <c r="J21" s="4" t="s">
        <v>13</v>
      </c>
      <c r="K21" s="1" t="str">
        <f>IF(E21&gt;=160000,"Intermedia",IF(E21&gt;=40000,IF(F21&gt;=7,"Intermedia","Pequeña"),IF(E21&gt;=20000,"Tipo I_II","Resto")))</f>
        <v>Resto</v>
      </c>
      <c r="L21" s="2" t="str">
        <f t="shared" si="1"/>
        <v>Resto</v>
      </c>
      <c r="N21" s="49"/>
      <c r="O21" s="49"/>
      <c r="P21" s="49"/>
      <c r="Q21" s="49"/>
    </row>
    <row r="22" spans="1:17" x14ac:dyDescent="0.25">
      <c r="A22" s="61" t="s">
        <v>980</v>
      </c>
      <c r="B22" s="65">
        <v>5093</v>
      </c>
      <c r="C22" s="3" t="s">
        <v>17</v>
      </c>
      <c r="D22" s="3" t="s">
        <v>981</v>
      </c>
      <c r="E22" s="1">
        <f>VLOOKUP($B22,Conteo_municipios!$A$2:$I$1123,5)</f>
        <v>5153</v>
      </c>
      <c r="F22" s="75">
        <f>VLOOKUP($B22,Conteo_municipios!$A$2:$I$1123,9)</f>
        <v>3.9</v>
      </c>
      <c r="G22" s="5">
        <v>4</v>
      </c>
      <c r="H22" s="5">
        <v>0.2</v>
      </c>
      <c r="I22" s="5" t="s">
        <v>21</v>
      </c>
      <c r="J22" s="4" t="s">
        <v>13</v>
      </c>
      <c r="K22" s="1" t="str">
        <f>IF(E22&gt;=160000,"Intermedia",IF(E22&gt;=40000,IF(F22&gt;=7,"Intermedia","Pequeña"),IF(E22&gt;=20000,"Tipo I_II","Resto")))</f>
        <v>Resto</v>
      </c>
      <c r="L22" s="2" t="str">
        <f t="shared" si="1"/>
        <v>Resto</v>
      </c>
      <c r="N22" s="49"/>
      <c r="O22" s="49"/>
      <c r="P22" s="49"/>
      <c r="Q22" s="49"/>
    </row>
    <row r="23" spans="1:17" x14ac:dyDescent="0.25">
      <c r="A23" s="61" t="s">
        <v>416</v>
      </c>
      <c r="B23" s="65">
        <v>5101</v>
      </c>
      <c r="C23" s="3" t="s">
        <v>17</v>
      </c>
      <c r="D23" s="3" t="s">
        <v>417</v>
      </c>
      <c r="E23" s="1">
        <f>VLOOKUP($B23,Conteo_municipios!$A$2:$I$1123,5)</f>
        <v>15953</v>
      </c>
      <c r="F23" s="75">
        <f>VLOOKUP($B23,Conteo_municipios!$A$2:$I$1123,9)</f>
        <v>4.5999999999999996</v>
      </c>
      <c r="G23" s="5">
        <v>5</v>
      </c>
      <c r="H23" s="5">
        <v>0.25</v>
      </c>
      <c r="I23" s="5" t="s">
        <v>21</v>
      </c>
      <c r="J23" s="4" t="s">
        <v>13</v>
      </c>
      <c r="K23" s="1" t="str">
        <f>IF(E23&gt;=160000,"Intermedia",IF(E23&gt;=40000,IF(F23&gt;=7,"Intermedia","Pequeña"),IF(E23&gt;=20000,"Tipo I_II","Resto")))</f>
        <v>Resto</v>
      </c>
      <c r="L23" s="2" t="str">
        <f t="shared" si="1"/>
        <v>Resto</v>
      </c>
      <c r="N23" s="49"/>
      <c r="O23" s="49"/>
      <c r="P23" s="49"/>
      <c r="Q23" s="49"/>
    </row>
    <row r="24" spans="1:17" x14ac:dyDescent="0.25">
      <c r="A24" s="61" t="s">
        <v>1479</v>
      </c>
      <c r="B24" s="65">
        <v>5107</v>
      </c>
      <c r="C24" s="3" t="s">
        <v>17</v>
      </c>
      <c r="D24" s="3" t="s">
        <v>1480</v>
      </c>
      <c r="E24" s="1">
        <f>VLOOKUP($B24,Conteo_municipios!$A$2:$I$1123,5)</f>
        <v>2773</v>
      </c>
      <c r="F24" s="75">
        <f>VLOOKUP($B24,Conteo_municipios!$A$2:$I$1123,9)</f>
        <v>4</v>
      </c>
      <c r="G24" s="5">
        <v>3</v>
      </c>
      <c r="H24" s="5">
        <v>0.15</v>
      </c>
      <c r="I24" s="5" t="s">
        <v>12</v>
      </c>
      <c r="J24" s="4" t="s">
        <v>13</v>
      </c>
      <c r="K24" s="1" t="str">
        <f>IF(E24&gt;=160000,"Intermedia",IF(E24&gt;=40000,IF(F24&gt;=7,"Intermedia","Pequeña"),IF(E24&gt;=20000,"Tipo I_II","Resto")))</f>
        <v>Resto</v>
      </c>
      <c r="L24" s="2" t="str">
        <f t="shared" si="1"/>
        <v>Resto</v>
      </c>
      <c r="N24" s="49"/>
      <c r="O24" s="49"/>
      <c r="P24" s="49"/>
      <c r="Q24" s="49"/>
    </row>
    <row r="25" spans="1:17" x14ac:dyDescent="0.25">
      <c r="A25" s="61" t="s">
        <v>1820</v>
      </c>
      <c r="B25" s="65">
        <v>5113</v>
      </c>
      <c r="C25" s="3" t="s">
        <v>17</v>
      </c>
      <c r="D25" s="3" t="s">
        <v>1821</v>
      </c>
      <c r="E25" s="1">
        <f>VLOOKUP($B25,Conteo_municipios!$A$2:$I$1123,5)</f>
        <v>2577</v>
      </c>
      <c r="F25" s="75">
        <f>VLOOKUP($B25,Conteo_municipios!$A$2:$I$1123,9)</f>
        <v>4.3999999999999995</v>
      </c>
      <c r="G25" s="5">
        <v>4</v>
      </c>
      <c r="H25" s="5">
        <v>0.2</v>
      </c>
      <c r="I25" s="5" t="s">
        <v>21</v>
      </c>
      <c r="J25" s="4" t="s">
        <v>13</v>
      </c>
      <c r="K25" s="1" t="str">
        <f>IF(E25&gt;=160000,"Intermedia",IF(E25&gt;=40000,IF(F25&gt;=7,"Intermedia","Pequeña"),IF(E25&gt;=20000,"Tipo I_II","Resto")))</f>
        <v>Resto</v>
      </c>
      <c r="L25" s="2" t="str">
        <f t="shared" si="1"/>
        <v>Resto</v>
      </c>
      <c r="N25" s="49"/>
      <c r="O25" s="49"/>
      <c r="P25" s="49"/>
      <c r="Q25" s="49"/>
    </row>
    <row r="26" spans="1:17" x14ac:dyDescent="0.25">
      <c r="A26" s="61" t="s">
        <v>832</v>
      </c>
      <c r="B26" s="65">
        <v>5120</v>
      </c>
      <c r="C26" s="3" t="s">
        <v>17</v>
      </c>
      <c r="D26" s="3" t="s">
        <v>833</v>
      </c>
      <c r="E26" s="1">
        <f>VLOOKUP($B26,Conteo_municipios!$A$2:$I$1123,5)</f>
        <v>17341</v>
      </c>
      <c r="F26" s="75">
        <f>VLOOKUP($B26,Conteo_municipios!$A$2:$I$1123,9)</f>
        <v>3.7</v>
      </c>
      <c r="G26" s="5">
        <v>3</v>
      </c>
      <c r="H26" s="5">
        <v>0.15</v>
      </c>
      <c r="I26" s="5" t="s">
        <v>12</v>
      </c>
      <c r="J26" s="4" t="s">
        <v>13</v>
      </c>
      <c r="K26" s="1" t="str">
        <f>IF(E26&gt;=160000,"Intermedia",IF(E26&gt;=40000,IF(F26&gt;=7,"Intermedia","Pequeña"),IF(E26&gt;=20000,"Tipo I_II","Resto")))</f>
        <v>Resto</v>
      </c>
      <c r="L26" s="2" t="str">
        <f t="shared" si="1"/>
        <v>Resto</v>
      </c>
      <c r="N26" s="49"/>
      <c r="O26" s="49"/>
      <c r="P26" s="49"/>
      <c r="Q26" s="49"/>
    </row>
    <row r="27" spans="1:17" x14ac:dyDescent="0.25">
      <c r="A27" s="61" t="s">
        <v>1705</v>
      </c>
      <c r="B27" s="65">
        <v>5125</v>
      </c>
      <c r="C27" s="3" t="s">
        <v>17</v>
      </c>
      <c r="D27" s="3" t="s">
        <v>1706</v>
      </c>
      <c r="E27" s="1">
        <f>VLOOKUP($B27,Conteo_municipios!$A$2:$I$1123,5)</f>
        <v>1507</v>
      </c>
      <c r="F27" s="75">
        <f>VLOOKUP($B27,Conteo_municipios!$A$2:$I$1123,9)</f>
        <v>3.2</v>
      </c>
      <c r="G27" s="5">
        <v>4</v>
      </c>
      <c r="H27" s="5">
        <v>0.2</v>
      </c>
      <c r="I27" s="5" t="s">
        <v>21</v>
      </c>
      <c r="J27" s="4" t="s">
        <v>13</v>
      </c>
      <c r="K27" s="1" t="str">
        <f>IF(E27&gt;=160000,"Intermedia",IF(E27&gt;=40000,IF(F27&gt;=7,"Intermedia","Pequeña"),IF(E27&gt;=20000,"Tipo I_II","Resto")))</f>
        <v>Resto</v>
      </c>
      <c r="L27" s="2" t="str">
        <f t="shared" si="1"/>
        <v>Resto</v>
      </c>
      <c r="N27" s="49"/>
      <c r="O27" s="49"/>
      <c r="P27" s="49"/>
      <c r="Q27" s="49"/>
    </row>
    <row r="28" spans="1:17" x14ac:dyDescent="0.25">
      <c r="A28" s="61" t="s">
        <v>184</v>
      </c>
      <c r="B28" s="65">
        <v>5129</v>
      </c>
      <c r="C28" s="3" t="s">
        <v>17</v>
      </c>
      <c r="D28" s="3" t="s">
        <v>59</v>
      </c>
      <c r="E28" s="1">
        <f>VLOOKUP($B28,Conteo_municipios!$A$2:$I$1123,5)</f>
        <v>71470</v>
      </c>
      <c r="F28" s="75">
        <f>VLOOKUP($B28,Conteo_municipios!$A$2:$I$1123,9)</f>
        <v>7.6</v>
      </c>
      <c r="G28" s="5">
        <v>4</v>
      </c>
      <c r="H28" s="5">
        <v>0.2</v>
      </c>
      <c r="I28" s="5" t="s">
        <v>21</v>
      </c>
      <c r="J28" s="4" t="s">
        <v>13</v>
      </c>
      <c r="K28" s="1" t="str">
        <f>IF(E28&gt;=160000,"Intermedia",IF(E28&gt;=40000,IF(F28&gt;=7,"Intermedia","Pequeña"),IF(E28&gt;=20000,"Tipo I_II","Resto")))</f>
        <v>Intermedia</v>
      </c>
      <c r="L28" s="2" t="str">
        <f t="shared" si="1"/>
        <v>Intermedia_H</v>
      </c>
      <c r="N28" s="49"/>
      <c r="O28" s="50"/>
      <c r="P28" s="50"/>
      <c r="Q28" s="50"/>
    </row>
    <row r="29" spans="1:17" x14ac:dyDescent="0.25">
      <c r="A29" s="61" t="s">
        <v>1406</v>
      </c>
      <c r="B29" s="65">
        <v>5134</v>
      </c>
      <c r="C29" s="3" t="s">
        <v>17</v>
      </c>
      <c r="D29" s="3" t="s">
        <v>1407</v>
      </c>
      <c r="E29" s="1">
        <f>VLOOKUP($B29,Conteo_municipios!$A$2:$I$1123,5)</f>
        <v>2824</v>
      </c>
      <c r="F29" s="75">
        <f>VLOOKUP($B29,Conteo_municipios!$A$2:$I$1123,9)</f>
        <v>3.9</v>
      </c>
      <c r="G29" s="5">
        <v>3</v>
      </c>
      <c r="H29" s="5">
        <v>0.15</v>
      </c>
      <c r="I29" s="5" t="s">
        <v>12</v>
      </c>
      <c r="J29" s="4" t="s">
        <v>13</v>
      </c>
      <c r="K29" s="1" t="str">
        <f>IF(E29&gt;=160000,"Intermedia",IF(E29&gt;=40000,IF(F29&gt;=7,"Intermedia","Pequeña"),IF(E29&gt;=20000,"Tipo I_II","Resto")))</f>
        <v>Resto</v>
      </c>
      <c r="L29" s="2" t="str">
        <f t="shared" si="1"/>
        <v>Resto</v>
      </c>
      <c r="N29" s="49"/>
      <c r="O29" s="50"/>
      <c r="P29" s="50"/>
      <c r="Q29" s="50"/>
    </row>
    <row r="30" spans="1:17" x14ac:dyDescent="0.25">
      <c r="A30" s="61" t="s">
        <v>945</v>
      </c>
      <c r="B30" s="65">
        <v>5138</v>
      </c>
      <c r="C30" s="3" t="s">
        <v>17</v>
      </c>
      <c r="D30" s="3" t="s">
        <v>946</v>
      </c>
      <c r="E30" s="1">
        <f>VLOOKUP($B30,Conteo_municipios!$A$2:$I$1123,5)</f>
        <v>5697</v>
      </c>
      <c r="F30" s="75">
        <f>VLOOKUP($B30,Conteo_municipios!$A$2:$I$1123,9)</f>
        <v>4.6999999999999993</v>
      </c>
      <c r="G30" s="5">
        <v>4</v>
      </c>
      <c r="H30" s="5">
        <v>0.2</v>
      </c>
      <c r="I30" s="5" t="s">
        <v>21</v>
      </c>
      <c r="J30" s="4" t="s">
        <v>13</v>
      </c>
      <c r="K30" s="1" t="str">
        <f>IF(E30&gt;=160000,"Intermedia",IF(E30&gt;=40000,IF(F30&gt;=7,"Intermedia","Pequeña"),IF(E30&gt;=20000,"Tipo I_II","Resto")))</f>
        <v>Resto</v>
      </c>
      <c r="L30" s="2" t="str">
        <f t="shared" si="1"/>
        <v>Resto</v>
      </c>
      <c r="N30" s="49"/>
      <c r="O30" s="50"/>
      <c r="P30" s="50"/>
      <c r="Q30" s="50"/>
    </row>
    <row r="31" spans="1:17" x14ac:dyDescent="0.25">
      <c r="A31" s="61" t="s">
        <v>1347</v>
      </c>
      <c r="B31" s="65">
        <v>5142</v>
      </c>
      <c r="C31" s="3" t="s">
        <v>17</v>
      </c>
      <c r="D31" s="3" t="s">
        <v>1348</v>
      </c>
      <c r="E31" s="1">
        <f>VLOOKUP($B31,Conteo_municipios!$A$2:$I$1123,5)</f>
        <v>2430</v>
      </c>
      <c r="F31" s="75">
        <f>VLOOKUP($B31,Conteo_municipios!$A$2:$I$1123,9)</f>
        <v>4.5999999999999996</v>
      </c>
      <c r="G31" s="5">
        <v>3</v>
      </c>
      <c r="H31" s="5">
        <v>0.15</v>
      </c>
      <c r="I31" s="5" t="s">
        <v>12</v>
      </c>
      <c r="J31" s="4" t="s">
        <v>13</v>
      </c>
      <c r="K31" s="1" t="str">
        <f>IF(E31&gt;=160000,"Intermedia",IF(E31&gt;=40000,IF(F31&gt;=7,"Intermedia","Pequeña"),IF(E31&gt;=20000,"Tipo I_II","Resto")))</f>
        <v>Resto</v>
      </c>
      <c r="L31" s="2" t="str">
        <f t="shared" si="1"/>
        <v>Resto</v>
      </c>
      <c r="N31" s="49"/>
      <c r="O31" s="50"/>
      <c r="P31" s="50"/>
      <c r="Q31" s="50"/>
    </row>
    <row r="32" spans="1:17" x14ac:dyDescent="0.25">
      <c r="A32" s="61" t="s">
        <v>1383</v>
      </c>
      <c r="B32" s="65">
        <v>5145</v>
      </c>
      <c r="C32" s="3" t="s">
        <v>17</v>
      </c>
      <c r="D32" s="3" t="s">
        <v>1384</v>
      </c>
      <c r="E32" s="1">
        <f>VLOOKUP($B32,Conteo_municipios!$A$2:$I$1123,5)</f>
        <v>2220</v>
      </c>
      <c r="F32" s="75">
        <f>VLOOKUP($B32,Conteo_municipios!$A$2:$I$1123,9)</f>
        <v>2.7</v>
      </c>
      <c r="G32" s="5">
        <v>5</v>
      </c>
      <c r="H32" s="5">
        <v>0.25</v>
      </c>
      <c r="I32" s="5" t="s">
        <v>21</v>
      </c>
      <c r="J32" s="4" t="s">
        <v>13</v>
      </c>
      <c r="K32" s="1" t="str">
        <f>IF(E32&gt;=160000,"Intermedia",IF(E32&gt;=40000,IF(F32&gt;=7,"Intermedia","Pequeña"),IF(E32&gt;=20000,"Tipo I_II","Resto")))</f>
        <v>Resto</v>
      </c>
      <c r="L32" s="2" t="str">
        <f t="shared" si="1"/>
        <v>Resto</v>
      </c>
      <c r="N32" s="49"/>
      <c r="O32" s="50"/>
      <c r="P32" s="50"/>
      <c r="Q32" s="50"/>
    </row>
    <row r="33" spans="1:17" x14ac:dyDescent="0.25">
      <c r="A33" s="61" t="s">
        <v>262</v>
      </c>
      <c r="B33" s="65">
        <v>5147</v>
      </c>
      <c r="C33" s="3" t="s">
        <v>17</v>
      </c>
      <c r="D33" s="3" t="s">
        <v>263</v>
      </c>
      <c r="E33" s="1">
        <f>VLOOKUP($B33,Conteo_municipios!$A$2:$I$1123,5)</f>
        <v>38227</v>
      </c>
      <c r="F33" s="75">
        <f>VLOOKUP($B33,Conteo_municipios!$A$2:$I$1123,9)</f>
        <v>3.8000000000000003</v>
      </c>
      <c r="G33" s="5">
        <v>5</v>
      </c>
      <c r="H33" s="5">
        <v>0.25</v>
      </c>
      <c r="I33" s="5" t="s">
        <v>21</v>
      </c>
      <c r="J33" s="4" t="s">
        <v>71</v>
      </c>
      <c r="K33" s="1" t="str">
        <f>IF(E33&gt;=160000,"Intermedia",IF(E33&gt;=40000,IF(F33&gt;=7,"Intermedia","Pequeña"),IF(E33&gt;=20000,"Tipo I_II","Resto")))</f>
        <v>Tipo I_II</v>
      </c>
      <c r="L33" s="2" t="str">
        <f t="shared" si="1"/>
        <v>Tipo I_II_H</v>
      </c>
      <c r="N33" s="49"/>
      <c r="O33" s="50"/>
      <c r="P33" s="50"/>
      <c r="Q33" s="50"/>
    </row>
    <row r="34" spans="1:17" x14ac:dyDescent="0.25">
      <c r="A34" s="61" t="s">
        <v>322</v>
      </c>
      <c r="B34" s="65">
        <v>5148</v>
      </c>
      <c r="C34" s="3" t="s">
        <v>17</v>
      </c>
      <c r="D34" s="3" t="s">
        <v>323</v>
      </c>
      <c r="E34" s="1">
        <f>VLOOKUP($B34,Conteo_municipios!$A$2:$I$1123,5)</f>
        <v>34300</v>
      </c>
      <c r="F34" s="75">
        <f>VLOOKUP($B34,Conteo_municipios!$A$2:$I$1123,9)</f>
        <v>5.3999999999999995</v>
      </c>
      <c r="G34" s="5">
        <v>3</v>
      </c>
      <c r="H34" s="5">
        <v>0.15</v>
      </c>
      <c r="I34" s="5" t="s">
        <v>12</v>
      </c>
      <c r="J34" s="4" t="s">
        <v>13</v>
      </c>
      <c r="K34" s="1" t="str">
        <f>IF(E34&gt;=160000,"Intermedia",IF(E34&gt;=40000,IF(F34&gt;=7,"Intermedia","Pequeña"),IF(E34&gt;=20000,"Tipo I_II","Resto")))</f>
        <v>Tipo I_II</v>
      </c>
      <c r="L34" s="2" t="str">
        <f t="shared" si="1"/>
        <v>Tipo I_II_L|M</v>
      </c>
      <c r="N34" s="49"/>
      <c r="O34" s="50"/>
      <c r="P34" s="50"/>
      <c r="Q34" s="50"/>
    </row>
    <row r="35" spans="1:17" x14ac:dyDescent="0.25">
      <c r="A35" s="61" t="s">
        <v>1312</v>
      </c>
      <c r="B35" s="65">
        <v>5150</v>
      </c>
      <c r="C35" s="3" t="s">
        <v>17</v>
      </c>
      <c r="D35" s="3" t="s">
        <v>1313</v>
      </c>
      <c r="E35" s="1">
        <f>VLOOKUP($B35,Conteo_municipios!$A$2:$I$1123,5)</f>
        <v>2618</v>
      </c>
      <c r="F35" s="75">
        <f>VLOOKUP($B35,Conteo_municipios!$A$2:$I$1123,9)</f>
        <v>2.5</v>
      </c>
      <c r="G35" s="5">
        <v>3</v>
      </c>
      <c r="H35" s="5">
        <v>0.15</v>
      </c>
      <c r="I35" s="5" t="s">
        <v>12</v>
      </c>
      <c r="J35" s="4" t="s">
        <v>13</v>
      </c>
      <c r="K35" s="1" t="str">
        <f>IF(E35&gt;=160000,"Intermedia",IF(E35&gt;=40000,IF(F35&gt;=7,"Intermedia","Pequeña"),IF(E35&gt;=20000,"Tipo I_II","Resto")))</f>
        <v>Resto</v>
      </c>
      <c r="L35" s="2" t="str">
        <f t="shared" si="1"/>
        <v>Resto</v>
      </c>
      <c r="N35" s="49"/>
      <c r="O35" s="50"/>
      <c r="P35" s="50"/>
      <c r="Q35" s="50"/>
    </row>
    <row r="36" spans="1:17" x14ac:dyDescent="0.25">
      <c r="A36" s="61" t="s">
        <v>147</v>
      </c>
      <c r="B36" s="65">
        <v>5154</v>
      </c>
      <c r="C36" s="3" t="s">
        <v>17</v>
      </c>
      <c r="D36" s="3" t="s">
        <v>148</v>
      </c>
      <c r="E36" s="1">
        <f>VLOOKUP($B36,Conteo_municipios!$A$2:$I$1123,5)</f>
        <v>79322</v>
      </c>
      <c r="F36" s="75">
        <f>VLOOKUP($B36,Conteo_municipios!$A$2:$I$1123,9)</f>
        <v>4.1999999999999993</v>
      </c>
      <c r="G36" s="5">
        <v>3</v>
      </c>
      <c r="H36" s="5">
        <v>0.15</v>
      </c>
      <c r="I36" s="5" t="s">
        <v>12</v>
      </c>
      <c r="J36" s="4" t="s">
        <v>26</v>
      </c>
      <c r="K36" s="1" t="str">
        <f>IF(E36&gt;=160000,"Intermedia",IF(E36&gt;=40000,IF(F36&gt;=7,"Intermedia","Pequeña"),IF(E36&gt;=20000,"Tipo I_II","Resto")))</f>
        <v>Pequeña</v>
      </c>
      <c r="L36" s="2" t="str">
        <f t="shared" si="1"/>
        <v>Pequeña_L|M</v>
      </c>
      <c r="N36" s="49"/>
      <c r="O36" s="50"/>
      <c r="P36" s="50"/>
      <c r="Q36" s="50"/>
    </row>
    <row r="37" spans="1:17" x14ac:dyDescent="0.25">
      <c r="A37" s="61" t="s">
        <v>185</v>
      </c>
      <c r="B37" s="65">
        <v>5172</v>
      </c>
      <c r="C37" s="3" t="s">
        <v>17</v>
      </c>
      <c r="D37" s="3" t="s">
        <v>186</v>
      </c>
      <c r="E37" s="1">
        <f>VLOOKUP($B37,Conteo_municipios!$A$2:$I$1123,5)</f>
        <v>47776</v>
      </c>
      <c r="F37" s="75">
        <f>VLOOKUP($B37,Conteo_municipios!$A$2:$I$1123,9)</f>
        <v>3.9</v>
      </c>
      <c r="G37" s="5">
        <v>5</v>
      </c>
      <c r="H37" s="5">
        <v>0.25</v>
      </c>
      <c r="I37" s="5" t="s">
        <v>21</v>
      </c>
      <c r="J37" s="4" t="s">
        <v>71</v>
      </c>
      <c r="K37" s="1" t="str">
        <f>IF(E37&gt;=160000,"Intermedia",IF(E37&gt;=40000,IF(F37&gt;=7,"Intermedia","Pequeña"),IF(E37&gt;=20000,"Tipo I_II","Resto")))</f>
        <v>Pequeña</v>
      </c>
      <c r="L37" s="2" t="str">
        <f t="shared" si="1"/>
        <v>Pequeña_H</v>
      </c>
      <c r="N37" s="49"/>
      <c r="O37" s="50"/>
      <c r="P37" s="50"/>
      <c r="Q37" s="50"/>
    </row>
    <row r="38" spans="1:17" x14ac:dyDescent="0.25">
      <c r="A38" s="61" t="s">
        <v>735</v>
      </c>
      <c r="B38" s="65">
        <v>5190</v>
      </c>
      <c r="C38" s="3" t="s">
        <v>17</v>
      </c>
      <c r="D38" s="3" t="s">
        <v>736</v>
      </c>
      <c r="E38" s="1">
        <f>VLOOKUP($B38,Conteo_municipios!$A$2:$I$1123,5)</f>
        <v>7688</v>
      </c>
      <c r="F38" s="75">
        <f>VLOOKUP($B38,Conteo_municipios!$A$2:$I$1123,9)</f>
        <v>5.3</v>
      </c>
      <c r="G38" s="5">
        <v>3</v>
      </c>
      <c r="H38" s="5">
        <v>0.15</v>
      </c>
      <c r="I38" s="5" t="s">
        <v>12</v>
      </c>
      <c r="J38" s="4" t="s">
        <v>13</v>
      </c>
      <c r="K38" s="1" t="str">
        <f>IF(E38&gt;=160000,"Intermedia",IF(E38&gt;=40000,IF(F38&gt;=7,"Intermedia","Pequeña"),IF(E38&gt;=20000,"Tipo I_II","Resto")))</f>
        <v>Resto</v>
      </c>
      <c r="L38" s="2" t="str">
        <f t="shared" si="1"/>
        <v>Resto</v>
      </c>
      <c r="N38" s="49"/>
      <c r="O38" s="50"/>
      <c r="P38" s="50"/>
      <c r="Q38" s="50"/>
    </row>
    <row r="39" spans="1:17" x14ac:dyDescent="0.25">
      <c r="A39" s="61" t="s">
        <v>1146</v>
      </c>
      <c r="B39" s="65">
        <v>5197</v>
      </c>
      <c r="C39" s="3" t="s">
        <v>17</v>
      </c>
      <c r="D39" s="3" t="s">
        <v>1147</v>
      </c>
      <c r="E39" s="1">
        <f>VLOOKUP($B39,Conteo_municipios!$A$2:$I$1123,5)</f>
        <v>6415</v>
      </c>
      <c r="F39" s="75">
        <f>VLOOKUP($B39,Conteo_municipios!$A$2:$I$1123,9)</f>
        <v>3.2</v>
      </c>
      <c r="G39" s="5">
        <v>3</v>
      </c>
      <c r="H39" s="5">
        <v>0.15</v>
      </c>
      <c r="I39" s="5" t="s">
        <v>12</v>
      </c>
      <c r="J39" s="4" t="s">
        <v>13</v>
      </c>
      <c r="K39" s="1" t="str">
        <f>IF(E39&gt;=160000,"Intermedia",IF(E39&gt;=40000,IF(F39&gt;=7,"Intermedia","Pequeña"),IF(E39&gt;=20000,"Tipo I_II","Resto")))</f>
        <v>Resto</v>
      </c>
      <c r="L39" s="2" t="str">
        <f t="shared" si="1"/>
        <v>Resto</v>
      </c>
      <c r="N39" s="49"/>
      <c r="O39" s="50"/>
      <c r="P39" s="50"/>
      <c r="Q39" s="50"/>
    </row>
    <row r="40" spans="1:17" x14ac:dyDescent="0.25">
      <c r="A40" s="61" t="s">
        <v>1704</v>
      </c>
      <c r="B40" s="65">
        <v>5206</v>
      </c>
      <c r="C40" s="3" t="s">
        <v>17</v>
      </c>
      <c r="D40" s="3" t="s">
        <v>1409</v>
      </c>
      <c r="E40" s="1">
        <f>VLOOKUP($B40,Conteo_municipios!$A$2:$I$1123,5)</f>
        <v>1752</v>
      </c>
      <c r="F40" s="75">
        <f>VLOOKUP($B40,Conteo_municipios!$A$2:$I$1123,9)</f>
        <v>2.5</v>
      </c>
      <c r="G40" s="5">
        <v>3</v>
      </c>
      <c r="H40" s="5">
        <v>0.15</v>
      </c>
      <c r="I40" s="5" t="s">
        <v>12</v>
      </c>
      <c r="J40" s="4" t="s">
        <v>13</v>
      </c>
      <c r="K40" s="1" t="str">
        <f>IF(E40&gt;=160000,"Intermedia",IF(E40&gt;=40000,IF(F40&gt;=7,"Intermedia","Pequeña"),IF(E40&gt;=20000,"Tipo I_II","Resto")))</f>
        <v>Resto</v>
      </c>
      <c r="L40" s="2" t="str">
        <f t="shared" si="1"/>
        <v>Resto</v>
      </c>
      <c r="N40" s="49"/>
      <c r="O40" s="50"/>
      <c r="P40" s="50"/>
      <c r="Q40" s="50"/>
    </row>
    <row r="41" spans="1:17" x14ac:dyDescent="0.25">
      <c r="A41" s="61" t="s">
        <v>717</v>
      </c>
      <c r="B41" s="65">
        <v>5209</v>
      </c>
      <c r="C41" s="3" t="s">
        <v>17</v>
      </c>
      <c r="D41" s="3" t="s">
        <v>718</v>
      </c>
      <c r="E41" s="1">
        <f>VLOOKUP($B41,Conteo_municipios!$A$2:$I$1123,5)</f>
        <v>7492</v>
      </c>
      <c r="F41" s="75">
        <f>VLOOKUP($B41,Conteo_municipios!$A$2:$I$1123,9)</f>
        <v>3.9</v>
      </c>
      <c r="G41" s="5">
        <v>5</v>
      </c>
      <c r="H41" s="5">
        <v>0.25</v>
      </c>
      <c r="I41" s="5" t="s">
        <v>21</v>
      </c>
      <c r="J41" s="4" t="s">
        <v>13</v>
      </c>
      <c r="K41" s="1" t="str">
        <f>IF(E41&gt;=160000,"Intermedia",IF(E41&gt;=40000,IF(F41&gt;=7,"Intermedia","Pequeña"),IF(E41&gt;=20000,"Tipo I_II","Resto")))</f>
        <v>Resto</v>
      </c>
      <c r="L41" s="2" t="str">
        <f t="shared" si="1"/>
        <v>Resto</v>
      </c>
      <c r="N41" s="49"/>
      <c r="O41" s="50"/>
      <c r="P41" s="50"/>
      <c r="Q41" s="50"/>
    </row>
    <row r="42" spans="1:17" x14ac:dyDescent="0.25">
      <c r="A42" s="61" t="s">
        <v>182</v>
      </c>
      <c r="B42" s="65">
        <v>5212</v>
      </c>
      <c r="C42" s="3" t="s">
        <v>17</v>
      </c>
      <c r="D42" s="3" t="s">
        <v>183</v>
      </c>
      <c r="E42" s="1">
        <f>VLOOKUP($B42,Conteo_municipios!$A$2:$I$1123,5)</f>
        <v>62979</v>
      </c>
      <c r="F42" s="75">
        <f>VLOOKUP($B42,Conteo_municipios!$A$2:$I$1123,9)</f>
        <v>7.8999999999999995</v>
      </c>
      <c r="G42" s="5">
        <v>3</v>
      </c>
      <c r="H42" s="5">
        <v>0.15</v>
      </c>
      <c r="I42" s="5" t="s">
        <v>12</v>
      </c>
      <c r="J42" s="4" t="s">
        <v>13</v>
      </c>
      <c r="K42" s="1" t="str">
        <f>IF(E42&gt;=160000,"Intermedia",IF(E42&gt;=40000,IF(F42&gt;=7,"Intermedia","Pequeña"),IF(E42&gt;=20000,"Tipo I_II","Resto")))</f>
        <v>Intermedia</v>
      </c>
      <c r="L42" s="2" t="str">
        <f t="shared" si="1"/>
        <v>Intermedia_L|M</v>
      </c>
      <c r="N42" s="49"/>
      <c r="O42" s="50"/>
      <c r="P42" s="50"/>
      <c r="Q42" s="50"/>
    </row>
    <row r="43" spans="1:17" x14ac:dyDescent="0.25">
      <c r="A43" s="61" t="s">
        <v>754</v>
      </c>
      <c r="B43" s="65">
        <v>5234</v>
      </c>
      <c r="C43" s="3" t="s">
        <v>17</v>
      </c>
      <c r="D43" s="3" t="s">
        <v>755</v>
      </c>
      <c r="E43" s="1">
        <f>VLOOKUP($B43,Conteo_municipios!$A$2:$I$1123,5)</f>
        <v>9527</v>
      </c>
      <c r="F43" s="75">
        <f>VLOOKUP($B43,Conteo_municipios!$A$2:$I$1123,9)</f>
        <v>3.7</v>
      </c>
      <c r="G43" s="5">
        <v>5</v>
      </c>
      <c r="H43" s="5">
        <v>0.25</v>
      </c>
      <c r="I43" s="5" t="s">
        <v>21</v>
      </c>
      <c r="J43" s="4" t="s">
        <v>13</v>
      </c>
      <c r="K43" s="1" t="str">
        <f>IF(E43&gt;=160000,"Intermedia",IF(E43&gt;=40000,IF(F43&gt;=7,"Intermedia","Pequeña"),IF(E43&gt;=20000,"Tipo I_II","Resto")))</f>
        <v>Resto</v>
      </c>
      <c r="L43" s="2" t="str">
        <f t="shared" si="1"/>
        <v>Resto</v>
      </c>
      <c r="N43" s="49"/>
      <c r="O43" s="50"/>
      <c r="P43" s="50"/>
      <c r="Q43" s="50"/>
    </row>
    <row r="44" spans="1:17" x14ac:dyDescent="0.25">
      <c r="A44" s="61" t="s">
        <v>548</v>
      </c>
      <c r="B44" s="65">
        <v>5237</v>
      </c>
      <c r="C44" s="3" t="s">
        <v>17</v>
      </c>
      <c r="D44" s="3" t="s">
        <v>549</v>
      </c>
      <c r="E44" s="1">
        <f>VLOOKUP($B44,Conteo_municipios!$A$2:$I$1123,5)</f>
        <v>11293</v>
      </c>
      <c r="F44" s="75">
        <f>VLOOKUP($B44,Conteo_municipios!$A$2:$I$1123,9)</f>
        <v>6.1</v>
      </c>
      <c r="G44" s="5">
        <v>3</v>
      </c>
      <c r="H44" s="5">
        <v>0.15</v>
      </c>
      <c r="I44" s="5" t="s">
        <v>12</v>
      </c>
      <c r="J44" s="4" t="s">
        <v>13</v>
      </c>
      <c r="K44" s="1" t="str">
        <f>IF(E44&gt;=160000,"Intermedia",IF(E44&gt;=40000,IF(F44&gt;=7,"Intermedia","Pequeña"),IF(E44&gt;=20000,"Tipo I_II","Resto")))</f>
        <v>Resto</v>
      </c>
      <c r="L44" s="2" t="str">
        <f t="shared" si="1"/>
        <v>Resto</v>
      </c>
      <c r="N44" s="49"/>
      <c r="O44" s="50"/>
      <c r="P44" s="50"/>
      <c r="Q44" s="50"/>
    </row>
    <row r="45" spans="1:17" x14ac:dyDescent="0.25">
      <c r="A45" s="61" t="s">
        <v>1501</v>
      </c>
      <c r="B45" s="65">
        <v>5240</v>
      </c>
      <c r="C45" s="3" t="s">
        <v>17</v>
      </c>
      <c r="D45" s="3" t="s">
        <v>1502</v>
      </c>
      <c r="E45" s="1">
        <f>VLOOKUP($B45,Conteo_municipios!$A$2:$I$1123,5)</f>
        <v>3054</v>
      </c>
      <c r="F45" s="75">
        <f>VLOOKUP($B45,Conteo_municipios!$A$2:$I$1123,9)</f>
        <v>3.5</v>
      </c>
      <c r="G45" s="5">
        <v>3</v>
      </c>
      <c r="H45" s="5">
        <v>0.15</v>
      </c>
      <c r="I45" s="5" t="s">
        <v>12</v>
      </c>
      <c r="J45" s="4" t="s">
        <v>13</v>
      </c>
      <c r="K45" s="1" t="str">
        <f>IF(E45&gt;=160000,"Intermedia",IF(E45&gt;=40000,IF(F45&gt;=7,"Intermedia","Pequeña"),IF(E45&gt;=20000,"Tipo I_II","Resto")))</f>
        <v>Resto</v>
      </c>
      <c r="L45" s="2" t="str">
        <f t="shared" si="1"/>
        <v>Resto</v>
      </c>
      <c r="N45" s="49"/>
      <c r="O45" s="50"/>
      <c r="P45" s="50"/>
      <c r="Q45" s="50"/>
    </row>
    <row r="46" spans="1:17" x14ac:dyDescent="0.25">
      <c r="A46" s="61" t="s">
        <v>302</v>
      </c>
      <c r="B46" s="65">
        <v>5250</v>
      </c>
      <c r="C46" s="3" t="s">
        <v>17</v>
      </c>
      <c r="D46" s="3" t="s">
        <v>303</v>
      </c>
      <c r="E46" s="1">
        <f>VLOOKUP($B46,Conteo_municipios!$A$2:$I$1123,5)</f>
        <v>38924</v>
      </c>
      <c r="F46" s="75">
        <f>VLOOKUP($B46,Conteo_municipios!$A$2:$I$1123,9)</f>
        <v>3.4</v>
      </c>
      <c r="G46" s="5">
        <v>3</v>
      </c>
      <c r="H46" s="5">
        <v>0.15</v>
      </c>
      <c r="I46" s="5" t="s">
        <v>12</v>
      </c>
      <c r="J46" s="4" t="s">
        <v>13</v>
      </c>
      <c r="K46" s="1" t="str">
        <f>IF(E46&gt;=160000,"Intermedia",IF(E46&gt;=40000,IF(F46&gt;=7,"Intermedia","Pequeña"),IF(E46&gt;=20000,"Tipo I_II","Resto")))</f>
        <v>Tipo I_II</v>
      </c>
      <c r="L46" s="2" t="str">
        <f t="shared" si="1"/>
        <v>Tipo I_II_L|M</v>
      </c>
      <c r="N46" s="49"/>
      <c r="O46" s="50"/>
      <c r="P46" s="50"/>
      <c r="Q46" s="50"/>
    </row>
    <row r="47" spans="1:17" x14ac:dyDescent="0.25">
      <c r="A47" s="61" t="s">
        <v>1139</v>
      </c>
      <c r="B47" s="65">
        <v>5264</v>
      </c>
      <c r="C47" s="3" t="s">
        <v>17</v>
      </c>
      <c r="D47" s="3" t="s">
        <v>1140</v>
      </c>
      <c r="E47" s="1">
        <f>VLOOKUP($B47,Conteo_municipios!$A$2:$I$1123,5)</f>
        <v>5088</v>
      </c>
      <c r="F47" s="75">
        <f>VLOOKUP($B47,Conteo_municipios!$A$2:$I$1123,9)</f>
        <v>5.0999999999999996</v>
      </c>
      <c r="G47" s="5">
        <v>3</v>
      </c>
      <c r="H47" s="5">
        <v>0.15</v>
      </c>
      <c r="I47" s="5" t="s">
        <v>12</v>
      </c>
      <c r="J47" s="4" t="s">
        <v>13</v>
      </c>
      <c r="K47" s="1" t="str">
        <f>IF(E47&gt;=160000,"Intermedia",IF(E47&gt;=40000,IF(F47&gt;=7,"Intermedia","Pequeña"),IF(E47&gt;=20000,"Tipo I_II","Resto")))</f>
        <v>Resto</v>
      </c>
      <c r="L47" s="2" t="str">
        <f t="shared" si="1"/>
        <v>Resto</v>
      </c>
      <c r="N47" s="49"/>
      <c r="O47" s="50"/>
      <c r="P47" s="50"/>
      <c r="Q47" s="50"/>
    </row>
    <row r="48" spans="1:17" x14ac:dyDescent="0.25">
      <c r="A48" s="61" t="s">
        <v>91</v>
      </c>
      <c r="B48" s="65">
        <v>5266</v>
      </c>
      <c r="C48" s="3" t="s">
        <v>17</v>
      </c>
      <c r="D48" s="3" t="s">
        <v>92</v>
      </c>
      <c r="E48" s="1">
        <f>VLOOKUP($B48,Conteo_municipios!$A$2:$I$1123,5)</f>
        <v>203576</v>
      </c>
      <c r="F48" s="75">
        <f>VLOOKUP($B48,Conteo_municipios!$A$2:$I$1123,9)</f>
        <v>11</v>
      </c>
      <c r="G48" s="5">
        <v>3</v>
      </c>
      <c r="H48" s="5">
        <v>0.15</v>
      </c>
      <c r="I48" s="5" t="s">
        <v>12</v>
      </c>
      <c r="J48" s="4" t="s">
        <v>13</v>
      </c>
      <c r="K48" s="1" t="str">
        <f>IF(E48&gt;=160000,"Intermedia",IF(E48&gt;=40000,IF(F48&gt;=7,"Intermedia","Pequeña"),IF(E48&gt;=20000,"Tipo I_II","Resto")))</f>
        <v>Intermedia</v>
      </c>
      <c r="L48" s="2" t="str">
        <f t="shared" si="1"/>
        <v>Intermedia_L|M</v>
      </c>
      <c r="N48" s="49"/>
      <c r="O48" s="50"/>
      <c r="P48" s="50"/>
      <c r="Q48" s="50"/>
    </row>
    <row r="49" spans="1:17" x14ac:dyDescent="0.25">
      <c r="A49" s="61" t="s">
        <v>701</v>
      </c>
      <c r="B49" s="65">
        <v>5282</v>
      </c>
      <c r="C49" s="3" t="s">
        <v>17</v>
      </c>
      <c r="D49" s="3" t="s">
        <v>702</v>
      </c>
      <c r="E49" s="1">
        <f>VLOOKUP($B49,Conteo_municipios!$A$2:$I$1123,5)</f>
        <v>8787</v>
      </c>
      <c r="F49" s="75">
        <f>VLOOKUP($B49,Conteo_municipios!$A$2:$I$1123,9)</f>
        <v>4.1999999999999993</v>
      </c>
      <c r="G49" s="5">
        <v>4</v>
      </c>
      <c r="H49" s="5">
        <v>0.2</v>
      </c>
      <c r="I49" s="5" t="s">
        <v>21</v>
      </c>
      <c r="J49" s="4" t="s">
        <v>13</v>
      </c>
      <c r="K49" s="1" t="str">
        <f>IF(E49&gt;=160000,"Intermedia",IF(E49&gt;=40000,IF(F49&gt;=7,"Intermedia","Pequeña"),IF(E49&gt;=20000,"Tipo I_II","Resto")))</f>
        <v>Resto</v>
      </c>
      <c r="L49" s="2" t="str">
        <f t="shared" si="1"/>
        <v>Resto</v>
      </c>
      <c r="N49" s="49"/>
      <c r="O49" s="50"/>
      <c r="P49" s="50"/>
      <c r="Q49" s="50"/>
    </row>
    <row r="50" spans="1:17" x14ac:dyDescent="0.25">
      <c r="A50" s="61" t="s">
        <v>748</v>
      </c>
      <c r="B50" s="65">
        <v>5284</v>
      </c>
      <c r="C50" s="3" t="s">
        <v>17</v>
      </c>
      <c r="D50" s="3" t="s">
        <v>749</v>
      </c>
      <c r="E50" s="1">
        <f>VLOOKUP($B50,Conteo_municipios!$A$2:$I$1123,5)</f>
        <v>9436</v>
      </c>
      <c r="F50" s="75">
        <f>VLOOKUP($B50,Conteo_municipios!$A$2:$I$1123,9)</f>
        <v>3.4</v>
      </c>
      <c r="G50" s="5">
        <v>6</v>
      </c>
      <c r="H50" s="5">
        <v>0.3</v>
      </c>
      <c r="I50" s="5" t="s">
        <v>21</v>
      </c>
      <c r="J50" s="4" t="s">
        <v>13</v>
      </c>
      <c r="K50" s="1" t="str">
        <f>IF(E50&gt;=160000,"Intermedia",IF(E50&gt;=40000,IF(F50&gt;=7,"Intermedia","Pequeña"),IF(E50&gt;=20000,"Tipo I_II","Resto")))</f>
        <v>Resto</v>
      </c>
      <c r="L50" s="2" t="str">
        <f t="shared" si="1"/>
        <v>Resto</v>
      </c>
      <c r="N50" s="49"/>
      <c r="O50" s="50"/>
      <c r="P50" s="50"/>
      <c r="Q50" s="50"/>
    </row>
    <row r="51" spans="1:17" x14ac:dyDescent="0.25">
      <c r="A51" s="61" t="s">
        <v>1767</v>
      </c>
      <c r="B51" s="65">
        <v>5306</v>
      </c>
      <c r="C51" s="3" t="s">
        <v>17</v>
      </c>
      <c r="D51" s="3" t="s">
        <v>1768</v>
      </c>
      <c r="E51" s="1">
        <f>VLOOKUP($B51,Conteo_municipios!$A$2:$I$1123,5)</f>
        <v>2123</v>
      </c>
      <c r="F51" s="75">
        <f>VLOOKUP($B51,Conteo_municipios!$A$2:$I$1123,9)</f>
        <v>10.4</v>
      </c>
      <c r="G51" s="5">
        <v>4</v>
      </c>
      <c r="H51" s="5">
        <v>0.2</v>
      </c>
      <c r="I51" s="5" t="s">
        <v>21</v>
      </c>
      <c r="J51" s="4" t="s">
        <v>13</v>
      </c>
      <c r="K51" s="1" t="str">
        <f>IF(E51&gt;=160000,"Intermedia",IF(E51&gt;=40000,IF(F51&gt;=7,"Intermedia","Pequeña"),IF(E51&gt;=20000,"Tipo I_II","Resto")))</f>
        <v>Resto</v>
      </c>
      <c r="L51" s="2" t="str">
        <f t="shared" si="1"/>
        <v>Resto</v>
      </c>
      <c r="N51" s="49"/>
      <c r="O51" s="50"/>
      <c r="P51" s="50"/>
      <c r="Q51" s="50"/>
    </row>
    <row r="52" spans="1:17" x14ac:dyDescent="0.25">
      <c r="A52" s="61" t="s">
        <v>300</v>
      </c>
      <c r="B52" s="65">
        <v>5308</v>
      </c>
      <c r="C52" s="3" t="s">
        <v>17</v>
      </c>
      <c r="D52" s="3" t="s">
        <v>301</v>
      </c>
      <c r="E52" s="1">
        <f>VLOOKUP($B52,Conteo_municipios!$A$2:$I$1123,5)</f>
        <v>34422</v>
      </c>
      <c r="F52" s="75">
        <f>VLOOKUP($B52,Conteo_municipios!$A$2:$I$1123,9)</f>
        <v>10.5</v>
      </c>
      <c r="G52" s="5">
        <v>3</v>
      </c>
      <c r="H52" s="5">
        <v>0.15</v>
      </c>
      <c r="I52" s="5" t="s">
        <v>12</v>
      </c>
      <c r="J52" s="4" t="s">
        <v>13</v>
      </c>
      <c r="K52" s="1" t="str">
        <f>IF(E52&gt;=160000,"Intermedia",IF(E52&gt;=40000,IF(F52&gt;=7,"Intermedia","Pequeña"),IF(E52&gt;=20000,"Tipo I_II","Resto")))</f>
        <v>Tipo I_II</v>
      </c>
      <c r="L52" s="2" t="str">
        <f t="shared" si="1"/>
        <v>Tipo I_II_L|M</v>
      </c>
      <c r="N52" s="49"/>
      <c r="O52" s="50"/>
      <c r="P52" s="50"/>
      <c r="Q52" s="50"/>
    </row>
    <row r="53" spans="1:17" x14ac:dyDescent="0.25">
      <c r="A53" s="61" t="s">
        <v>994</v>
      </c>
      <c r="B53" s="65">
        <v>5310</v>
      </c>
      <c r="C53" s="3" t="s">
        <v>17</v>
      </c>
      <c r="D53" s="3" t="s">
        <v>995</v>
      </c>
      <c r="E53" s="1">
        <f>VLOOKUP($B53,Conteo_municipios!$A$2:$I$1123,5)</f>
        <v>4778</v>
      </c>
      <c r="F53" s="75">
        <f>VLOOKUP($B53,Conteo_municipios!$A$2:$I$1123,9)</f>
        <v>2.9</v>
      </c>
      <c r="G53" s="5">
        <v>3</v>
      </c>
      <c r="H53" s="5">
        <v>0.15</v>
      </c>
      <c r="I53" s="5" t="s">
        <v>12</v>
      </c>
      <c r="J53" s="4" t="s">
        <v>13</v>
      </c>
      <c r="K53" s="1" t="str">
        <f>IF(E53&gt;=160000,"Intermedia",IF(E53&gt;=40000,IF(F53&gt;=7,"Intermedia","Pequeña"),IF(E53&gt;=20000,"Tipo I_II","Resto")))</f>
        <v>Resto</v>
      </c>
      <c r="L53" s="2" t="str">
        <f t="shared" si="1"/>
        <v>Resto</v>
      </c>
      <c r="N53" s="49"/>
      <c r="O53" s="50"/>
      <c r="P53" s="50"/>
      <c r="Q53" s="50"/>
    </row>
    <row r="54" spans="1:17" x14ac:dyDescent="0.25">
      <c r="A54" s="61" t="s">
        <v>1136</v>
      </c>
      <c r="B54" s="65">
        <v>5313</v>
      </c>
      <c r="C54" s="3" t="s">
        <v>17</v>
      </c>
      <c r="D54" s="3" t="s">
        <v>216</v>
      </c>
      <c r="E54" s="1">
        <f>VLOOKUP($B54,Conteo_municipios!$A$2:$I$1123,5)</f>
        <v>5409</v>
      </c>
      <c r="F54" s="75">
        <f>VLOOKUP($B54,Conteo_municipios!$A$2:$I$1123,9)</f>
        <v>6.1</v>
      </c>
      <c r="G54" s="5">
        <v>3</v>
      </c>
      <c r="H54" s="5">
        <v>0.15</v>
      </c>
      <c r="I54" s="5" t="s">
        <v>12</v>
      </c>
      <c r="J54" s="4" t="s">
        <v>13</v>
      </c>
      <c r="K54" s="1" t="str">
        <f>IF(E54&gt;=160000,"Intermedia",IF(E54&gt;=40000,IF(F54&gt;=7,"Intermedia","Pequeña"),IF(E54&gt;=20000,"Tipo I_II","Resto")))</f>
        <v>Resto</v>
      </c>
      <c r="L54" s="2" t="str">
        <f t="shared" si="1"/>
        <v>Resto</v>
      </c>
      <c r="N54" s="49"/>
      <c r="O54" s="50"/>
      <c r="P54" s="50"/>
      <c r="Q54" s="50"/>
    </row>
    <row r="55" spans="1:17" x14ac:dyDescent="0.25">
      <c r="A55" s="61" t="s">
        <v>1560</v>
      </c>
      <c r="B55" s="65">
        <v>5315</v>
      </c>
      <c r="C55" s="3" t="s">
        <v>17</v>
      </c>
      <c r="D55" s="3" t="s">
        <v>1039</v>
      </c>
      <c r="E55" s="1">
        <f>VLOOKUP($B55,Conteo_municipios!$A$2:$I$1123,5)</f>
        <v>2503</v>
      </c>
      <c r="F55" s="75">
        <f>VLOOKUP($B55,Conteo_municipios!$A$2:$I$1123,9)</f>
        <v>3.7</v>
      </c>
      <c r="G55" s="5">
        <v>3</v>
      </c>
      <c r="H55" s="5">
        <v>0.15</v>
      </c>
      <c r="I55" s="5" t="s">
        <v>12</v>
      </c>
      <c r="J55" s="4" t="s">
        <v>13</v>
      </c>
      <c r="K55" s="1" t="str">
        <f>IF(E55&gt;=160000,"Intermedia",IF(E55&gt;=40000,IF(F55&gt;=7,"Intermedia","Pequeña"),IF(E55&gt;=20000,"Tipo I_II","Resto")))</f>
        <v>Resto</v>
      </c>
      <c r="L55" s="2" t="str">
        <f t="shared" si="1"/>
        <v>Resto</v>
      </c>
      <c r="N55" s="49"/>
      <c r="O55" s="50"/>
      <c r="P55" s="50"/>
      <c r="Q55" s="50"/>
    </row>
    <row r="56" spans="1:17" x14ac:dyDescent="0.25">
      <c r="A56" s="61" t="s">
        <v>467</v>
      </c>
      <c r="B56" s="65">
        <v>5318</v>
      </c>
      <c r="C56" s="3" t="s">
        <v>17</v>
      </c>
      <c r="D56" s="3" t="s">
        <v>468</v>
      </c>
      <c r="E56" s="1">
        <f>VLOOKUP($B56,Conteo_municipios!$A$2:$I$1123,5)</f>
        <v>18318</v>
      </c>
      <c r="F56" s="75">
        <f>VLOOKUP($B56,Conteo_municipios!$A$2:$I$1123,9)</f>
        <v>6</v>
      </c>
      <c r="G56" s="5">
        <v>3</v>
      </c>
      <c r="H56" s="5">
        <v>0.15</v>
      </c>
      <c r="I56" s="5" t="s">
        <v>12</v>
      </c>
      <c r="J56" s="4" t="s">
        <v>13</v>
      </c>
      <c r="K56" s="1" t="str">
        <f>IF(E56&gt;=160000,"Intermedia",IF(E56&gt;=40000,IF(F56&gt;=7,"Intermedia","Pequeña"),IF(E56&gt;=20000,"Tipo I_II","Resto")))</f>
        <v>Resto</v>
      </c>
      <c r="L56" s="2" t="str">
        <f t="shared" si="1"/>
        <v>Resto</v>
      </c>
      <c r="N56" s="49"/>
      <c r="O56" s="50"/>
      <c r="P56" s="50"/>
      <c r="Q56" s="50"/>
    </row>
    <row r="57" spans="1:17" x14ac:dyDescent="0.25">
      <c r="A57" s="61" t="s">
        <v>2278</v>
      </c>
      <c r="B57" s="65">
        <v>5321</v>
      </c>
      <c r="C57" s="3" t="s">
        <v>17</v>
      </c>
      <c r="D57" s="3" t="s">
        <v>2277</v>
      </c>
      <c r="E57" s="1">
        <f>VLOOKUP($B57,Conteo_municipios!$A$2:$I$1123,5)</f>
        <v>5659</v>
      </c>
      <c r="F57" s="75">
        <f>VLOOKUP($B57,Conteo_municipios!$A$2:$I$1123,9)</f>
        <v>4</v>
      </c>
      <c r="G57" s="5">
        <v>3</v>
      </c>
      <c r="H57" s="5">
        <v>0.15</v>
      </c>
      <c r="I57" s="5" t="s">
        <v>12</v>
      </c>
      <c r="J57" s="4" t="s">
        <v>13</v>
      </c>
      <c r="K57" s="1" t="str">
        <f>IF(E57&gt;=160000,"Intermedia",IF(E57&gt;=40000,IF(F57&gt;=7,"Intermedia","Pequeña"),IF(E57&gt;=20000,"Tipo I_II","Resto")))</f>
        <v>Resto</v>
      </c>
      <c r="L57" s="2" t="str">
        <f t="shared" si="1"/>
        <v>Resto</v>
      </c>
      <c r="N57" s="49"/>
      <c r="O57" s="50"/>
      <c r="P57" s="50"/>
      <c r="Q57" s="50"/>
    </row>
    <row r="58" spans="1:17" x14ac:dyDescent="0.25">
      <c r="A58" s="61" t="s">
        <v>1339</v>
      </c>
      <c r="B58" s="65">
        <v>5347</v>
      </c>
      <c r="C58" s="3" t="s">
        <v>17</v>
      </c>
      <c r="D58" s="3" t="s">
        <v>1340</v>
      </c>
      <c r="E58" s="1">
        <f>VLOOKUP($B58,Conteo_municipios!$A$2:$I$1123,5)</f>
        <v>2749</v>
      </c>
      <c r="F58" s="75">
        <f>VLOOKUP($B58,Conteo_municipios!$A$2:$I$1123,9)</f>
        <v>2.5</v>
      </c>
      <c r="G58" s="5">
        <v>4</v>
      </c>
      <c r="H58" s="5">
        <v>0.2</v>
      </c>
      <c r="I58" s="5" t="s">
        <v>21</v>
      </c>
      <c r="J58" s="4" t="s">
        <v>13</v>
      </c>
      <c r="K58" s="1" t="str">
        <f>IF(E58&gt;=160000,"Intermedia",IF(E58&gt;=40000,IF(F58&gt;=7,"Intermedia","Pequeña"),IF(E58&gt;=20000,"Tipo I_II","Resto")))</f>
        <v>Resto</v>
      </c>
      <c r="L58" s="2" t="str">
        <f t="shared" si="1"/>
        <v>Resto</v>
      </c>
      <c r="N58" s="49"/>
      <c r="O58" s="50"/>
      <c r="P58" s="50"/>
      <c r="Q58" s="50"/>
    </row>
    <row r="59" spans="1:17" x14ac:dyDescent="0.25">
      <c r="A59" s="61" t="s">
        <v>1308</v>
      </c>
      <c r="B59" s="65">
        <v>5353</v>
      </c>
      <c r="C59" s="3" t="s">
        <v>17</v>
      </c>
      <c r="D59" s="3" t="s">
        <v>1309</v>
      </c>
      <c r="E59" s="1">
        <f>VLOOKUP($B59,Conteo_municipios!$A$2:$I$1123,5)</f>
        <v>3303</v>
      </c>
      <c r="F59" s="75">
        <f>VLOOKUP($B59,Conteo_municipios!$A$2:$I$1123,9)</f>
        <v>4.8</v>
      </c>
      <c r="G59" s="5">
        <v>5</v>
      </c>
      <c r="H59" s="5">
        <v>0.25</v>
      </c>
      <c r="I59" s="5" t="s">
        <v>21</v>
      </c>
      <c r="J59" s="4" t="s">
        <v>13</v>
      </c>
      <c r="K59" s="1" t="str">
        <f>IF(E59&gt;=160000,"Intermedia",IF(E59&gt;=40000,IF(F59&gt;=7,"Intermedia","Pequeña"),IF(E59&gt;=20000,"Tipo I_II","Resto")))</f>
        <v>Resto</v>
      </c>
      <c r="L59" s="2" t="str">
        <f t="shared" si="1"/>
        <v>Resto</v>
      </c>
      <c r="N59" s="49"/>
      <c r="O59" s="50"/>
      <c r="P59" s="50"/>
      <c r="Q59" s="50"/>
    </row>
    <row r="60" spans="1:17" x14ac:dyDescent="0.25">
      <c r="A60" s="61" t="s">
        <v>87</v>
      </c>
      <c r="B60" s="64">
        <v>5360</v>
      </c>
      <c r="C60" s="1" t="s">
        <v>17</v>
      </c>
      <c r="D60" s="1" t="s">
        <v>88</v>
      </c>
      <c r="E60" s="1">
        <f>VLOOKUP($B60,Conteo_municipios!$A$2:$I$1123,5)</f>
        <v>257345</v>
      </c>
      <c r="F60" s="75">
        <f>VLOOKUP($B60,Conteo_municipios!$A$2:$I$1123,9)</f>
        <v>8.5</v>
      </c>
      <c r="G60" s="4">
        <v>3</v>
      </c>
      <c r="H60" s="4">
        <v>0.15</v>
      </c>
      <c r="I60" s="4" t="s">
        <v>12</v>
      </c>
      <c r="J60" s="4" t="s">
        <v>13</v>
      </c>
      <c r="K60" s="1" t="str">
        <f>IF(E60&gt;=160000,"Intermedia",IF(E60&gt;=40000,IF(F60&gt;=7,"Intermedia","Pequeña"),IF(E60&gt;=20000,"Tipo I_II","Resto")))</f>
        <v>Intermedia</v>
      </c>
      <c r="L60" s="2" t="str">
        <f t="shared" si="1"/>
        <v>Intermedia_L|M</v>
      </c>
      <c r="N60" s="49"/>
      <c r="O60" s="50"/>
      <c r="P60" s="50"/>
      <c r="Q60" s="50"/>
    </row>
    <row r="61" spans="1:17" x14ac:dyDescent="0.25">
      <c r="A61" s="61" t="s">
        <v>876</v>
      </c>
      <c r="B61" s="65">
        <v>5361</v>
      </c>
      <c r="C61" s="3" t="s">
        <v>17</v>
      </c>
      <c r="D61" s="3" t="s">
        <v>877</v>
      </c>
      <c r="E61" s="1">
        <f>VLOOKUP($B61,Conteo_municipios!$A$2:$I$1123,5)</f>
        <v>8447</v>
      </c>
      <c r="F61" s="75">
        <f>VLOOKUP($B61,Conteo_municipios!$A$2:$I$1123,9)</f>
        <v>3.3000000000000003</v>
      </c>
      <c r="G61" s="5">
        <v>4</v>
      </c>
      <c r="H61" s="5">
        <v>0.2</v>
      </c>
      <c r="I61" s="5" t="s">
        <v>21</v>
      </c>
      <c r="J61" s="4" t="s">
        <v>13</v>
      </c>
      <c r="K61" s="1" t="str">
        <f>IF(E61&gt;=160000,"Intermedia",IF(E61&gt;=40000,IF(F61&gt;=7,"Intermedia","Pequeña"),IF(E61&gt;=20000,"Tipo I_II","Resto")))</f>
        <v>Resto</v>
      </c>
      <c r="L61" s="2" t="str">
        <f t="shared" si="1"/>
        <v>Resto</v>
      </c>
      <c r="N61" s="49"/>
      <c r="O61" s="50"/>
      <c r="P61" s="50"/>
      <c r="Q61" s="50"/>
    </row>
    <row r="62" spans="1:17" x14ac:dyDescent="0.25">
      <c r="A62" s="61" t="s">
        <v>783</v>
      </c>
      <c r="B62" s="65">
        <v>5364</v>
      </c>
      <c r="C62" s="3" t="s">
        <v>17</v>
      </c>
      <c r="D62" s="3" t="s">
        <v>784</v>
      </c>
      <c r="E62" s="1">
        <f>VLOOKUP($B62,Conteo_municipios!$A$2:$I$1123,5)</f>
        <v>7410</v>
      </c>
      <c r="F62" s="75">
        <f>VLOOKUP($B62,Conteo_municipios!$A$2:$I$1123,9)</f>
        <v>3.6</v>
      </c>
      <c r="G62" s="5">
        <v>5</v>
      </c>
      <c r="H62" s="5">
        <v>0.25</v>
      </c>
      <c r="I62" s="5" t="s">
        <v>21</v>
      </c>
      <c r="J62" s="4" t="s">
        <v>13</v>
      </c>
      <c r="K62" s="1" t="str">
        <f>IF(E62&gt;=160000,"Intermedia",IF(E62&gt;=40000,IF(F62&gt;=7,"Intermedia","Pequeña"),IF(E62&gt;=20000,"Tipo I_II","Resto")))</f>
        <v>Resto</v>
      </c>
      <c r="L62" s="2" t="str">
        <f t="shared" si="1"/>
        <v>Resto</v>
      </c>
      <c r="N62" s="49"/>
      <c r="O62" s="50"/>
      <c r="P62" s="50"/>
      <c r="Q62" s="50"/>
    </row>
    <row r="63" spans="1:17" x14ac:dyDescent="0.25">
      <c r="A63" s="61" t="s">
        <v>739</v>
      </c>
      <c r="B63" s="65">
        <v>5368</v>
      </c>
      <c r="C63" s="3" t="s">
        <v>17</v>
      </c>
      <c r="D63" s="3" t="s">
        <v>740</v>
      </c>
      <c r="E63" s="1">
        <f>VLOOKUP($B63,Conteo_municipios!$A$2:$I$1123,5)</f>
        <v>7061</v>
      </c>
      <c r="F63" s="75">
        <f>VLOOKUP($B63,Conteo_municipios!$A$2:$I$1123,9)</f>
        <v>3.9</v>
      </c>
      <c r="G63" s="5">
        <v>5</v>
      </c>
      <c r="H63" s="5">
        <v>0.25</v>
      </c>
      <c r="I63" s="5" t="s">
        <v>21</v>
      </c>
      <c r="J63" s="4" t="s">
        <v>13</v>
      </c>
      <c r="K63" s="1" t="str">
        <f>IF(E63&gt;=160000,"Intermedia",IF(E63&gt;=40000,IF(F63&gt;=7,"Intermedia","Pequeña"),IF(E63&gt;=20000,"Tipo I_II","Resto")))</f>
        <v>Resto</v>
      </c>
      <c r="L63" s="2" t="str">
        <f t="shared" si="1"/>
        <v>Resto</v>
      </c>
      <c r="N63" s="49"/>
      <c r="O63" s="50"/>
      <c r="P63" s="50"/>
      <c r="Q63" s="50"/>
    </row>
    <row r="64" spans="1:17" x14ac:dyDescent="0.25">
      <c r="A64" s="61" t="s">
        <v>226</v>
      </c>
      <c r="B64" s="65">
        <v>5376</v>
      </c>
      <c r="C64" s="3" t="s">
        <v>17</v>
      </c>
      <c r="D64" s="3" t="s">
        <v>227</v>
      </c>
      <c r="E64" s="1">
        <f>VLOOKUP($B64,Conteo_municipios!$A$2:$I$1123,5)</f>
        <v>52524</v>
      </c>
      <c r="F64" s="75">
        <f>VLOOKUP($B64,Conteo_municipios!$A$2:$I$1123,9)</f>
        <v>5</v>
      </c>
      <c r="G64" s="5">
        <v>3</v>
      </c>
      <c r="H64" s="5">
        <v>0.15</v>
      </c>
      <c r="I64" s="5" t="s">
        <v>12</v>
      </c>
      <c r="J64" s="4" t="s">
        <v>13</v>
      </c>
      <c r="K64" s="1" t="str">
        <f>IF(E64&gt;=160000,"Intermedia",IF(E64&gt;=40000,IF(F64&gt;=7,"Intermedia","Pequeña"),IF(E64&gt;=20000,"Tipo I_II","Resto")))</f>
        <v>Pequeña</v>
      </c>
      <c r="L64" s="2" t="str">
        <f t="shared" si="1"/>
        <v>Pequeña_L|M</v>
      </c>
      <c r="N64" s="49"/>
      <c r="O64" s="50"/>
      <c r="P64" s="50"/>
      <c r="Q64" s="50"/>
    </row>
    <row r="65" spans="1:17" x14ac:dyDescent="0.25">
      <c r="A65" s="61" t="s">
        <v>272</v>
      </c>
      <c r="B65" s="65">
        <v>5380</v>
      </c>
      <c r="C65" s="3" t="s">
        <v>17</v>
      </c>
      <c r="D65" s="3" t="s">
        <v>273</v>
      </c>
      <c r="E65" s="1">
        <f>VLOOKUP($B65,Conteo_municipios!$A$2:$I$1123,5)</f>
        <v>60730</v>
      </c>
      <c r="F65" s="75">
        <f>VLOOKUP($B65,Conteo_municipios!$A$2:$I$1123,9)</f>
        <v>6.8</v>
      </c>
      <c r="G65" s="5">
        <v>3</v>
      </c>
      <c r="H65" s="5">
        <v>0.15</v>
      </c>
      <c r="I65" s="5" t="s">
        <v>12</v>
      </c>
      <c r="J65" s="4" t="s">
        <v>13</v>
      </c>
      <c r="K65" s="1" t="str">
        <f>IF(E65&gt;=160000,"Intermedia",IF(E65&gt;=40000,IF(F65&gt;=7,"Intermedia","Pequeña"),IF(E65&gt;=20000,"Tipo I_II","Resto")))</f>
        <v>Pequeña</v>
      </c>
      <c r="L65" s="2" t="str">
        <f t="shared" si="1"/>
        <v>Pequeña_L|M</v>
      </c>
      <c r="N65" s="49"/>
      <c r="O65" s="50"/>
      <c r="P65" s="50"/>
      <c r="Q65" s="50"/>
    </row>
    <row r="66" spans="1:17" x14ac:dyDescent="0.25">
      <c r="A66" s="61" t="s">
        <v>872</v>
      </c>
      <c r="B66" s="65">
        <v>5390</v>
      </c>
      <c r="C66" s="3" t="s">
        <v>17</v>
      </c>
      <c r="D66" s="3" t="s">
        <v>873</v>
      </c>
      <c r="E66" s="1">
        <f>VLOOKUP($B66,Conteo_municipios!$A$2:$I$1123,5)</f>
        <v>7467</v>
      </c>
      <c r="F66" s="75">
        <f>VLOOKUP($B66,Conteo_municipios!$A$2:$I$1123,9)</f>
        <v>4.3999999999999995</v>
      </c>
      <c r="G66" s="5">
        <v>5</v>
      </c>
      <c r="H66" s="5">
        <v>0.25</v>
      </c>
      <c r="I66" s="5" t="s">
        <v>21</v>
      </c>
      <c r="J66" s="4" t="s">
        <v>13</v>
      </c>
      <c r="K66" s="1" t="str">
        <f>IF(E66&gt;=160000,"Intermedia",IF(E66&gt;=40000,IF(F66&gt;=7,"Intermedia","Pequeña"),IF(E66&gt;=20000,"Tipo I_II","Resto")))</f>
        <v>Resto</v>
      </c>
      <c r="L66" s="2" t="str">
        <f t="shared" si="1"/>
        <v>Resto</v>
      </c>
      <c r="N66" s="49"/>
      <c r="O66" s="50"/>
      <c r="P66" s="50"/>
      <c r="Q66" s="50"/>
    </row>
    <row r="67" spans="1:17" x14ac:dyDescent="0.25">
      <c r="A67" s="61" t="s">
        <v>650</v>
      </c>
      <c r="B67" s="65">
        <v>5400</v>
      </c>
      <c r="C67" s="3" t="s">
        <v>17</v>
      </c>
      <c r="D67" s="3" t="s">
        <v>308</v>
      </c>
      <c r="E67" s="1">
        <f>VLOOKUP($B67,Conteo_municipios!$A$2:$I$1123,5)</f>
        <v>13266</v>
      </c>
      <c r="F67" s="75">
        <f>VLOOKUP($B67,Conteo_municipios!$A$2:$I$1123,9)</f>
        <v>5</v>
      </c>
      <c r="G67" s="5">
        <v>3</v>
      </c>
      <c r="H67" s="5">
        <v>0.15</v>
      </c>
      <c r="I67" s="5" t="s">
        <v>12</v>
      </c>
      <c r="J67" s="4" t="s">
        <v>13</v>
      </c>
      <c r="K67" s="1" t="str">
        <f>IF(E67&gt;=160000,"Intermedia",IF(E67&gt;=40000,IF(F67&gt;=7,"Intermedia","Pequeña"),IF(E67&gt;=20000,"Tipo I_II","Resto")))</f>
        <v>Resto</v>
      </c>
      <c r="L67" s="2" t="str">
        <f t="shared" si="1"/>
        <v>Resto</v>
      </c>
      <c r="N67" s="49"/>
      <c r="O67" s="50"/>
      <c r="P67" s="50"/>
      <c r="Q67" s="50"/>
    </row>
    <row r="68" spans="1:17" x14ac:dyDescent="0.25">
      <c r="A68" s="61" t="s">
        <v>1575</v>
      </c>
      <c r="B68" s="65">
        <v>5411</v>
      </c>
      <c r="C68" s="3" t="s">
        <v>17</v>
      </c>
      <c r="D68" s="3" t="s">
        <v>1576</v>
      </c>
      <c r="E68" s="1">
        <f>VLOOKUP($B68,Conteo_municipios!$A$2:$I$1123,5)</f>
        <v>4020</v>
      </c>
      <c r="F68" s="75">
        <f>VLOOKUP($B68,Conteo_municipios!$A$2:$I$1123,9)</f>
        <v>2.6</v>
      </c>
      <c r="G68" s="5">
        <v>3</v>
      </c>
      <c r="H68" s="5">
        <v>0.15</v>
      </c>
      <c r="I68" s="5" t="s">
        <v>12</v>
      </c>
      <c r="J68" s="4" t="s">
        <v>13</v>
      </c>
      <c r="K68" s="1" t="str">
        <f>IF(E68&gt;=160000,"Intermedia",IF(E68&gt;=40000,IF(F68&gt;=7,"Intermedia","Pequeña"),IF(E68&gt;=20000,"Tipo I_II","Resto")))</f>
        <v>Resto</v>
      </c>
      <c r="L68" s="2" t="str">
        <f t="shared" si="1"/>
        <v>Resto</v>
      </c>
      <c r="N68" s="49"/>
      <c r="O68" s="50"/>
      <c r="P68" s="50"/>
      <c r="Q68" s="50"/>
    </row>
    <row r="69" spans="1:17" x14ac:dyDescent="0.25">
      <c r="A69" s="61" t="s">
        <v>1320</v>
      </c>
      <c r="B69" s="65">
        <v>5425</v>
      </c>
      <c r="C69" s="3" t="s">
        <v>17</v>
      </c>
      <c r="D69" s="3" t="s">
        <v>1321</v>
      </c>
      <c r="E69" s="1">
        <f>VLOOKUP($B69,Conteo_municipios!$A$2:$I$1123,5)</f>
        <v>3955</v>
      </c>
      <c r="F69" s="75">
        <f>VLOOKUP($B69,Conteo_municipios!$A$2:$I$1123,9)</f>
        <v>4.0999999999999996</v>
      </c>
      <c r="G69" s="5">
        <v>3</v>
      </c>
      <c r="H69" s="5">
        <v>0.15</v>
      </c>
      <c r="I69" s="5" t="s">
        <v>12</v>
      </c>
      <c r="J69" s="4" t="s">
        <v>13</v>
      </c>
      <c r="K69" s="1" t="str">
        <f>IF(E69&gt;=160000,"Intermedia",IF(E69&gt;=40000,IF(F69&gt;=7,"Intermedia","Pequeña"),IF(E69&gt;=20000,"Tipo I_II","Resto")))</f>
        <v>Resto</v>
      </c>
      <c r="L69" s="2" t="str">
        <f t="shared" si="1"/>
        <v>Resto</v>
      </c>
      <c r="N69" s="49"/>
      <c r="O69" s="50"/>
      <c r="P69" s="50"/>
      <c r="Q69" s="50"/>
    </row>
    <row r="70" spans="1:17" x14ac:dyDescent="0.25">
      <c r="A70" s="61" t="s">
        <v>252</v>
      </c>
      <c r="B70" s="65">
        <v>5440</v>
      </c>
      <c r="C70" s="3" t="s">
        <v>17</v>
      </c>
      <c r="D70" s="3" t="s">
        <v>253</v>
      </c>
      <c r="E70" s="1">
        <f>VLOOKUP($B70,Conteo_municipios!$A$2:$I$1123,5)</f>
        <v>40810</v>
      </c>
      <c r="F70" s="75">
        <f>VLOOKUP($B70,Conteo_municipios!$A$2:$I$1123,9)</f>
        <v>7.1</v>
      </c>
      <c r="G70" s="5">
        <v>3</v>
      </c>
      <c r="H70" s="5">
        <v>0.15</v>
      </c>
      <c r="I70" s="5" t="s">
        <v>12</v>
      </c>
      <c r="J70" s="4" t="s">
        <v>13</v>
      </c>
      <c r="K70" s="1" t="str">
        <f>IF(E70&gt;=160000,"Intermedia",IF(E70&gt;=40000,IF(F70&gt;=7,"Intermedia","Pequeña"),IF(E70&gt;=20000,"Tipo I_II","Resto")))</f>
        <v>Intermedia</v>
      </c>
      <c r="L70" s="2" t="str">
        <f t="shared" si="1"/>
        <v>Intermedia_L|M</v>
      </c>
      <c r="N70" s="49"/>
      <c r="O70" s="50"/>
      <c r="P70" s="50"/>
      <c r="Q70" s="50"/>
    </row>
    <row r="71" spans="1:17" x14ac:dyDescent="0.25">
      <c r="A71" s="61" t="s">
        <v>1535</v>
      </c>
      <c r="B71" s="65">
        <v>5467</v>
      </c>
      <c r="C71" s="3" t="s">
        <v>17</v>
      </c>
      <c r="D71" s="3" t="s">
        <v>1536</v>
      </c>
      <c r="E71" s="1">
        <f>VLOOKUP($B71,Conteo_municipios!$A$2:$I$1123,5)</f>
        <v>1820</v>
      </c>
      <c r="F71" s="75">
        <f>VLOOKUP($B71,Conteo_municipios!$A$2:$I$1123,9)</f>
        <v>3.3000000000000003</v>
      </c>
      <c r="G71" s="5">
        <v>4</v>
      </c>
      <c r="H71" s="5">
        <v>0.2</v>
      </c>
      <c r="I71" s="5" t="s">
        <v>21</v>
      </c>
      <c r="J71" s="4" t="s">
        <v>13</v>
      </c>
      <c r="K71" s="1" t="str">
        <f>IF(E71&gt;=160000,"Intermedia",IF(E71&gt;=40000,IF(F71&gt;=7,"Intermedia","Pequeña"),IF(E71&gt;=20000,"Tipo I_II","Resto")))</f>
        <v>Resto</v>
      </c>
      <c r="L71" s="2" t="str">
        <f t="shared" si="1"/>
        <v>Resto</v>
      </c>
      <c r="N71" s="49"/>
      <c r="O71" s="50"/>
      <c r="P71" s="50"/>
      <c r="Q71" s="50"/>
    </row>
    <row r="72" spans="1:17" x14ac:dyDescent="0.25">
      <c r="A72" s="61" t="s">
        <v>1834</v>
      </c>
      <c r="B72" s="65">
        <v>5475</v>
      </c>
      <c r="C72" s="3" t="s">
        <v>17</v>
      </c>
      <c r="D72" s="3" t="s">
        <v>1835</v>
      </c>
      <c r="E72" s="1">
        <f>VLOOKUP($B72,Conteo_municipios!$A$2:$I$1123,5)</f>
        <v>2200</v>
      </c>
      <c r="F72" s="75">
        <f>VLOOKUP($B72,Conteo_municipios!$A$2:$I$1123,9)</f>
        <v>4.0999999999999996</v>
      </c>
      <c r="G72" s="5">
        <v>7</v>
      </c>
      <c r="H72" s="5">
        <v>0.35</v>
      </c>
      <c r="I72" s="5" t="s">
        <v>21</v>
      </c>
      <c r="J72" s="4" t="s">
        <v>71</v>
      </c>
      <c r="K72" s="1" t="str">
        <f>IF(E72&gt;=160000,"Intermedia",IF(E72&gt;=40000,IF(F72&gt;=7,"Intermedia","Pequeña"),IF(E72&gt;=20000,"Tipo I_II","Resto")))</f>
        <v>Resto</v>
      </c>
      <c r="L72" s="2" t="str">
        <f t="shared" si="1"/>
        <v>Resto</v>
      </c>
      <c r="N72" s="49"/>
      <c r="O72" s="50"/>
      <c r="P72" s="50"/>
      <c r="Q72" s="50"/>
    </row>
    <row r="73" spans="1:17" x14ac:dyDescent="0.25">
      <c r="A73" s="61" t="s">
        <v>1081</v>
      </c>
      <c r="B73" s="65">
        <v>5480</v>
      </c>
      <c r="C73" s="3" t="s">
        <v>17</v>
      </c>
      <c r="D73" s="3" t="s">
        <v>1082</v>
      </c>
      <c r="E73" s="1">
        <f>VLOOKUP($B73,Conteo_municipios!$A$2:$I$1123,5)</f>
        <v>7464</v>
      </c>
      <c r="F73" s="75">
        <f>VLOOKUP($B73,Conteo_municipios!$A$2:$I$1123,9)</f>
        <v>3.1</v>
      </c>
      <c r="G73" s="5">
        <v>5</v>
      </c>
      <c r="H73" s="5">
        <v>0.25</v>
      </c>
      <c r="I73" s="5" t="s">
        <v>21</v>
      </c>
      <c r="J73" s="4" t="s">
        <v>13</v>
      </c>
      <c r="K73" s="1" t="str">
        <f>IF(E73&gt;=160000,"Intermedia",IF(E73&gt;=40000,IF(F73&gt;=7,"Intermedia","Pequeña"),IF(E73&gt;=20000,"Tipo I_II","Resto")))</f>
        <v>Resto</v>
      </c>
      <c r="L73" s="2" t="str">
        <f t="shared" si="1"/>
        <v>Resto</v>
      </c>
      <c r="N73" s="49"/>
      <c r="O73" s="50"/>
      <c r="P73" s="50"/>
      <c r="Q73" s="50"/>
    </row>
    <row r="74" spans="1:17" x14ac:dyDescent="0.25">
      <c r="A74" s="61" t="s">
        <v>1396</v>
      </c>
      <c r="B74" s="65">
        <v>5483</v>
      </c>
      <c r="C74" s="3" t="s">
        <v>17</v>
      </c>
      <c r="D74" s="3" t="s">
        <v>62</v>
      </c>
      <c r="E74" s="1">
        <f>VLOOKUP($B74,Conteo_municipios!$A$2:$I$1123,5)</f>
        <v>3332</v>
      </c>
      <c r="F74" s="75">
        <f>VLOOKUP($B74,Conteo_municipios!$A$2:$I$1123,9)</f>
        <v>3.6</v>
      </c>
      <c r="G74" s="5">
        <v>4</v>
      </c>
      <c r="H74" s="5">
        <v>0.2</v>
      </c>
      <c r="I74" s="5" t="s">
        <v>21</v>
      </c>
      <c r="J74" s="4" t="s">
        <v>13</v>
      </c>
      <c r="K74" s="1" t="str">
        <f>IF(E74&gt;=160000,"Intermedia",IF(E74&gt;=40000,IF(F74&gt;=7,"Intermedia","Pequeña"),IF(E74&gt;=20000,"Tipo I_II","Resto")))</f>
        <v>Resto</v>
      </c>
      <c r="L74" s="2" t="str">
        <f t="shared" si="1"/>
        <v>Resto</v>
      </c>
      <c r="M74" t="b">
        <f t="shared" ref="M74:M75" si="2">E74&gt;=160000</f>
        <v>0</v>
      </c>
      <c r="N74" s="49"/>
      <c r="O74" s="50"/>
      <c r="P74" s="50"/>
      <c r="Q74" s="50"/>
    </row>
    <row r="75" spans="1:17" x14ac:dyDescent="0.25">
      <c r="A75" s="61" t="s">
        <v>546</v>
      </c>
      <c r="B75" s="65">
        <v>5490</v>
      </c>
      <c r="C75" s="3" t="s">
        <v>17</v>
      </c>
      <c r="D75" s="3" t="s">
        <v>547</v>
      </c>
      <c r="E75" s="1">
        <f>VLOOKUP($B75,Conteo_municipios!$A$2:$I$1123,5)</f>
        <v>20423</v>
      </c>
      <c r="F75" s="75">
        <f>VLOOKUP($B75,Conteo_municipios!$A$2:$I$1123,9)</f>
        <v>3.5</v>
      </c>
      <c r="G75" s="5">
        <v>4</v>
      </c>
      <c r="H75" s="5">
        <v>0.2</v>
      </c>
      <c r="I75" s="5" t="s">
        <v>21</v>
      </c>
      <c r="J75" s="4" t="s">
        <v>26</v>
      </c>
      <c r="K75" s="1" t="str">
        <f>IF(E75&gt;=160000,"Intermedia",IF(E75&gt;=40000,IF(F75&gt;=7,"Intermedia","Pequeña"),IF(E75&gt;=20000,"Tipo I_II","Resto")))</f>
        <v>Tipo I_II</v>
      </c>
      <c r="L75" s="2" t="str">
        <f t="shared" si="1"/>
        <v>Tipo I_II_H</v>
      </c>
      <c r="M75" t="b">
        <f t="shared" si="2"/>
        <v>0</v>
      </c>
      <c r="N75" s="49"/>
      <c r="O75" s="50"/>
      <c r="P75" s="50"/>
      <c r="Q75" s="50"/>
    </row>
    <row r="76" spans="1:17" x14ac:dyDescent="0.25">
      <c r="A76" s="61" t="s">
        <v>601</v>
      </c>
      <c r="B76" s="65">
        <v>5495</v>
      </c>
      <c r="C76" s="3" t="s">
        <v>17</v>
      </c>
      <c r="D76" s="3" t="s">
        <v>602</v>
      </c>
      <c r="E76" s="1">
        <f>VLOOKUP($B76,Conteo_municipios!$A$2:$I$1123,5)</f>
        <v>17057</v>
      </c>
      <c r="F76" s="75">
        <f>VLOOKUP($B76,Conteo_municipios!$A$2:$I$1123,9)</f>
        <v>4.5999999999999996</v>
      </c>
      <c r="G76" s="5">
        <v>3</v>
      </c>
      <c r="H76" s="5">
        <v>0.15</v>
      </c>
      <c r="I76" s="5" t="s">
        <v>12</v>
      </c>
      <c r="J76" s="4" t="s">
        <v>26</v>
      </c>
      <c r="K76" s="1" t="str">
        <f>IF(E76&gt;=160000,"Intermedia",IF(E76&gt;=40000,IF(F76&gt;=7,"Intermedia","Pequeña"),IF(E76&gt;=20000,"Tipo I_II","Resto")))</f>
        <v>Resto</v>
      </c>
      <c r="L76" s="2" t="str">
        <f t="shared" si="1"/>
        <v>Resto</v>
      </c>
      <c r="N76" s="49"/>
      <c r="O76" s="50"/>
      <c r="P76" s="50"/>
      <c r="Q76" s="50"/>
    </row>
    <row r="77" spans="1:17" x14ac:dyDescent="0.25">
      <c r="A77" s="61" t="s">
        <v>2093</v>
      </c>
      <c r="B77" s="65">
        <v>5501</v>
      </c>
      <c r="C77" s="3" t="s">
        <v>17</v>
      </c>
      <c r="D77" s="3" t="s">
        <v>2094</v>
      </c>
      <c r="E77" s="1">
        <f>VLOOKUP($B77,Conteo_municipios!$A$2:$I$1123,5)</f>
        <v>1114</v>
      </c>
      <c r="F77" s="75">
        <f>VLOOKUP($B77,Conteo_municipios!$A$2:$I$1123,9)</f>
        <v>2.6</v>
      </c>
      <c r="G77" s="5">
        <v>3</v>
      </c>
      <c r="H77" s="5">
        <v>0.15</v>
      </c>
      <c r="I77" s="5" t="s">
        <v>12</v>
      </c>
      <c r="J77" s="4" t="s">
        <v>13</v>
      </c>
      <c r="K77" s="1" t="str">
        <f>IF(E77&gt;=160000,"Intermedia",IF(E77&gt;=40000,IF(F77&gt;=7,"Intermedia","Pequeña"),IF(E77&gt;=20000,"Tipo I_II","Resto")))</f>
        <v>Resto</v>
      </c>
      <c r="L77" s="2" t="str">
        <f t="shared" si="1"/>
        <v>Resto</v>
      </c>
      <c r="N77" s="49"/>
      <c r="O77" s="50"/>
      <c r="P77" s="50"/>
      <c r="Q77" s="50"/>
    </row>
    <row r="78" spans="1:17" x14ac:dyDescent="0.25">
      <c r="A78" s="61" t="s">
        <v>707</v>
      </c>
      <c r="B78" s="65">
        <v>5541</v>
      </c>
      <c r="C78" s="3" t="s">
        <v>17</v>
      </c>
      <c r="D78" s="3" t="s">
        <v>708</v>
      </c>
      <c r="E78" s="1">
        <f>VLOOKUP($B78,Conteo_municipios!$A$2:$I$1123,5)</f>
        <v>10998</v>
      </c>
      <c r="F78" s="75">
        <f>VLOOKUP($B78,Conteo_municipios!$A$2:$I$1123,9)</f>
        <v>4.3999999999999995</v>
      </c>
      <c r="G78" s="5">
        <v>3</v>
      </c>
      <c r="H78" s="5">
        <v>0.15</v>
      </c>
      <c r="I78" s="5" t="s">
        <v>12</v>
      </c>
      <c r="J78" s="4" t="s">
        <v>13</v>
      </c>
      <c r="K78" s="1" t="str">
        <f>IF(E78&gt;=160000,"Intermedia",IF(E78&gt;=40000,IF(F78&gt;=7,"Intermedia","Pequeña"),IF(E78&gt;=20000,"Tipo I_II","Resto")))</f>
        <v>Resto</v>
      </c>
      <c r="L78" s="2" t="str">
        <f t="shared" si="1"/>
        <v>Resto</v>
      </c>
      <c r="N78" s="49"/>
      <c r="O78" s="50"/>
      <c r="P78" s="50"/>
      <c r="Q78" s="50"/>
    </row>
    <row r="79" spans="1:17" x14ac:dyDescent="0.25">
      <c r="A79" s="61" t="s">
        <v>1657</v>
      </c>
      <c r="B79" s="65">
        <v>5543</v>
      </c>
      <c r="C79" s="3" t="s">
        <v>17</v>
      </c>
      <c r="D79" s="3" t="s">
        <v>1658</v>
      </c>
      <c r="E79" s="1">
        <f>VLOOKUP($B79,Conteo_municipios!$A$2:$I$1123,5)</f>
        <v>2494</v>
      </c>
      <c r="F79" s="75">
        <f>VLOOKUP($B79,Conteo_municipios!$A$2:$I$1123,9)</f>
        <v>3.3000000000000003</v>
      </c>
      <c r="G79" s="5">
        <v>4</v>
      </c>
      <c r="H79" s="5">
        <v>0.2</v>
      </c>
      <c r="I79" s="5" t="s">
        <v>21</v>
      </c>
      <c r="J79" s="4" t="s">
        <v>13</v>
      </c>
      <c r="K79" s="1" t="str">
        <f>IF(E79&gt;=160000,"Intermedia",IF(E79&gt;=40000,IF(F79&gt;=7,"Intermedia","Pequeña"),IF(E79&gt;=20000,"Tipo I_II","Resto")))</f>
        <v>Resto</v>
      </c>
      <c r="L79" s="2" t="str">
        <f t="shared" si="1"/>
        <v>Resto</v>
      </c>
      <c r="N79" s="49"/>
      <c r="O79" s="50"/>
      <c r="P79" s="50"/>
      <c r="Q79" s="50"/>
    </row>
    <row r="80" spans="1:17" x14ac:dyDescent="0.25">
      <c r="A80" s="61" t="s">
        <v>1123</v>
      </c>
      <c r="B80" s="65">
        <v>5576</v>
      </c>
      <c r="C80" s="3" t="s">
        <v>17</v>
      </c>
      <c r="D80" s="3" t="s">
        <v>1124</v>
      </c>
      <c r="E80" s="1">
        <f>VLOOKUP($B80,Conteo_municipios!$A$2:$I$1123,5)</f>
        <v>3803</v>
      </c>
      <c r="F80" s="75">
        <f>VLOOKUP($B80,Conteo_municipios!$A$2:$I$1123,9)</f>
        <v>3.4</v>
      </c>
      <c r="G80" s="5">
        <v>5</v>
      </c>
      <c r="H80" s="5">
        <v>0.25</v>
      </c>
      <c r="I80" s="5" t="s">
        <v>21</v>
      </c>
      <c r="J80" s="4" t="s">
        <v>13</v>
      </c>
      <c r="K80" s="1" t="str">
        <f>IF(E80&gt;=160000,"Intermedia",IF(E80&gt;=40000,IF(F80&gt;=7,"Intermedia","Pequeña"),IF(E80&gt;=20000,"Tipo I_II","Resto")))</f>
        <v>Resto</v>
      </c>
      <c r="L80" s="2" t="str">
        <f t="shared" si="1"/>
        <v>Resto</v>
      </c>
      <c r="N80" s="49"/>
      <c r="O80" s="50"/>
      <c r="P80" s="50"/>
      <c r="Q80" s="50"/>
    </row>
    <row r="81" spans="1:17" x14ac:dyDescent="0.25">
      <c r="A81" s="61" t="s">
        <v>244</v>
      </c>
      <c r="B81" s="65">
        <v>5579</v>
      </c>
      <c r="C81" s="3" t="s">
        <v>17</v>
      </c>
      <c r="D81" s="3" t="s">
        <v>245</v>
      </c>
      <c r="E81" s="1">
        <f>VLOOKUP($B81,Conteo_municipios!$A$2:$I$1123,5)</f>
        <v>33074</v>
      </c>
      <c r="F81" s="75">
        <f>VLOOKUP($B81,Conteo_municipios!$A$2:$I$1123,9)</f>
        <v>4</v>
      </c>
      <c r="G81" s="5">
        <v>3</v>
      </c>
      <c r="H81" s="5">
        <v>0.15</v>
      </c>
      <c r="I81" s="5" t="s">
        <v>12</v>
      </c>
      <c r="J81" s="4" t="s">
        <v>13</v>
      </c>
      <c r="K81" s="1" t="str">
        <f>IF(E81&gt;=160000,"Intermedia",IF(E81&gt;=40000,IF(F81&gt;=7,"Intermedia","Pequeña"),IF(E81&gt;=20000,"Tipo I_II","Resto")))</f>
        <v>Tipo I_II</v>
      </c>
      <c r="L81" s="2" t="str">
        <f t="shared" si="1"/>
        <v>Tipo I_II_L|M</v>
      </c>
      <c r="N81" s="49"/>
      <c r="O81" s="50"/>
      <c r="P81" s="50"/>
      <c r="Q81" s="50"/>
    </row>
    <row r="82" spans="1:17" x14ac:dyDescent="0.25">
      <c r="A82" s="61" t="s">
        <v>814</v>
      </c>
      <c r="B82" s="65">
        <v>5585</v>
      </c>
      <c r="C82" s="3" t="s">
        <v>17</v>
      </c>
      <c r="D82" s="3" t="s">
        <v>815</v>
      </c>
      <c r="E82" s="1">
        <f>VLOOKUP($B82,Conteo_municipios!$A$2:$I$1123,5)</f>
        <v>9857</v>
      </c>
      <c r="F82" s="75">
        <f>VLOOKUP($B82,Conteo_municipios!$A$2:$I$1123,9)</f>
        <v>2.8000000000000003</v>
      </c>
      <c r="G82" s="5">
        <v>3</v>
      </c>
      <c r="H82" s="5">
        <v>0.15</v>
      </c>
      <c r="I82" s="5" t="s">
        <v>12</v>
      </c>
      <c r="J82" s="4" t="s">
        <v>13</v>
      </c>
      <c r="K82" s="1" t="str">
        <f>IF(E82&gt;=160000,"Intermedia",IF(E82&gt;=40000,IF(F82&gt;=7,"Intermedia","Pequeña"),IF(E82&gt;=20000,"Tipo I_II","Resto")))</f>
        <v>Resto</v>
      </c>
      <c r="L82" s="2" t="str">
        <f t="shared" si="1"/>
        <v>Resto</v>
      </c>
      <c r="N82" s="49"/>
      <c r="O82" s="50"/>
      <c r="P82" s="50"/>
      <c r="Q82" s="50"/>
    </row>
    <row r="83" spans="1:17" x14ac:dyDescent="0.25">
      <c r="A83" s="61" t="s">
        <v>1040</v>
      </c>
      <c r="B83" s="65">
        <v>5591</v>
      </c>
      <c r="C83" s="3" t="s">
        <v>17</v>
      </c>
      <c r="D83" s="3" t="s">
        <v>1041</v>
      </c>
      <c r="E83" s="1">
        <f>VLOOKUP($B83,Conteo_municipios!$A$2:$I$1123,5)</f>
        <v>13211</v>
      </c>
      <c r="F83" s="75">
        <f>VLOOKUP($B83,Conteo_municipios!$A$2:$I$1123,9)</f>
        <v>3.5</v>
      </c>
      <c r="G83" s="5">
        <v>3</v>
      </c>
      <c r="H83" s="5">
        <v>0.15</v>
      </c>
      <c r="I83" s="5" t="s">
        <v>12</v>
      </c>
      <c r="J83" s="4" t="s">
        <v>13</v>
      </c>
      <c r="K83" s="1" t="str">
        <f>IF(E83&gt;=160000,"Intermedia",IF(E83&gt;=40000,IF(F83&gt;=7,"Intermedia","Pequeña"),IF(E83&gt;=20000,"Tipo I_II","Resto")))</f>
        <v>Resto</v>
      </c>
      <c r="L83" s="2" t="str">
        <f t="shared" ref="L83:L146" si="3">+IF(K83="ESPECIAL",D83,IF(K83="Resto","Resto",IF(I83="H",K83&amp;"_"&amp;I83,K83&amp;"_L|M")))</f>
        <v>Resto</v>
      </c>
      <c r="N83" s="49"/>
      <c r="O83" s="50"/>
      <c r="P83" s="50"/>
      <c r="Q83" s="50"/>
    </row>
    <row r="84" spans="1:17" x14ac:dyDescent="0.25">
      <c r="A84" s="61" t="s">
        <v>711</v>
      </c>
      <c r="B84" s="65">
        <v>5604</v>
      </c>
      <c r="C84" s="3" t="s">
        <v>17</v>
      </c>
      <c r="D84" s="3" t="s">
        <v>712</v>
      </c>
      <c r="E84" s="1">
        <f>VLOOKUP($B84,Conteo_municipios!$A$2:$I$1123,5)</f>
        <v>15230</v>
      </c>
      <c r="F84" s="75">
        <f>VLOOKUP($B84,Conteo_municipios!$A$2:$I$1123,9)</f>
        <v>3.6</v>
      </c>
      <c r="G84" s="5">
        <v>3</v>
      </c>
      <c r="H84" s="5">
        <v>0.15</v>
      </c>
      <c r="I84" s="5" t="s">
        <v>12</v>
      </c>
      <c r="J84" s="4" t="s">
        <v>13</v>
      </c>
      <c r="K84" s="1" t="str">
        <f>IF(E84&gt;=160000,"Intermedia",IF(E84&gt;=40000,IF(F84&gt;=7,"Intermedia","Pequeña"),IF(E84&gt;=20000,"Tipo I_II","Resto")))</f>
        <v>Resto</v>
      </c>
      <c r="L84" s="2" t="str">
        <f t="shared" si="3"/>
        <v>Resto</v>
      </c>
      <c r="N84" s="49"/>
      <c r="O84" s="50"/>
      <c r="P84" s="50"/>
      <c r="Q84" s="50"/>
    </row>
    <row r="85" spans="1:17" x14ac:dyDescent="0.25">
      <c r="A85" s="61" t="s">
        <v>719</v>
      </c>
      <c r="B85" s="65">
        <v>5607</v>
      </c>
      <c r="C85" s="3" t="s">
        <v>17</v>
      </c>
      <c r="D85" s="3" t="s">
        <v>720</v>
      </c>
      <c r="E85" s="1">
        <f>VLOOKUP($B85,Conteo_municipios!$A$2:$I$1123,5)</f>
        <v>13152</v>
      </c>
      <c r="F85" s="75">
        <f>VLOOKUP($B85,Conteo_municipios!$A$2:$I$1123,9)</f>
        <v>5.1999999999999993</v>
      </c>
      <c r="G85" s="5">
        <v>3</v>
      </c>
      <c r="H85" s="5">
        <v>0.15</v>
      </c>
      <c r="I85" s="5" t="s">
        <v>12</v>
      </c>
      <c r="J85" s="4" t="s">
        <v>13</v>
      </c>
      <c r="K85" s="1" t="str">
        <f>IF(E85&gt;=160000,"Intermedia",IF(E85&gt;=40000,IF(F85&gt;=7,"Intermedia","Pequeña"),IF(E85&gt;=20000,"Tipo I_II","Resto")))</f>
        <v>Resto</v>
      </c>
      <c r="L85" s="2" t="str">
        <f t="shared" si="3"/>
        <v>Resto</v>
      </c>
      <c r="N85" s="49"/>
      <c r="O85" s="50"/>
      <c r="P85" s="50"/>
      <c r="Q85" s="50"/>
    </row>
    <row r="86" spans="1:17" x14ac:dyDescent="0.25">
      <c r="A86" s="61" t="s">
        <v>158</v>
      </c>
      <c r="B86" s="65">
        <v>5615</v>
      </c>
      <c r="C86" s="3" t="s">
        <v>17</v>
      </c>
      <c r="D86" s="3" t="s">
        <v>159</v>
      </c>
      <c r="E86" s="1">
        <f>VLOOKUP($B86,Conteo_municipios!$A$2:$I$1123,5)</f>
        <v>83299</v>
      </c>
      <c r="F86" s="75">
        <f>VLOOKUP($B86,Conteo_municipios!$A$2:$I$1123,9)</f>
        <v>5.5</v>
      </c>
      <c r="G86" s="5">
        <v>3</v>
      </c>
      <c r="H86" s="5">
        <v>0.15</v>
      </c>
      <c r="I86" s="5" t="s">
        <v>12</v>
      </c>
      <c r="J86" s="4" t="s">
        <v>13</v>
      </c>
      <c r="K86" s="1" t="str">
        <f>IF(E86&gt;=160000,"Intermedia",IF(E86&gt;=40000,IF(F86&gt;=7,"Intermedia","Pequeña"),IF(E86&gt;=20000,"Tipo I_II","Resto")))</f>
        <v>Pequeña</v>
      </c>
      <c r="L86" s="2" t="str">
        <f t="shared" si="3"/>
        <v>Pequeña_L|M</v>
      </c>
      <c r="N86" s="49"/>
      <c r="O86" s="50"/>
      <c r="P86" s="50"/>
      <c r="Q86" s="50"/>
    </row>
    <row r="87" spans="1:17" x14ac:dyDescent="0.25">
      <c r="A87" s="61" t="s">
        <v>1380</v>
      </c>
      <c r="B87" s="65">
        <v>5628</v>
      </c>
      <c r="C87" s="3" t="s">
        <v>17</v>
      </c>
      <c r="D87" s="3" t="s">
        <v>154</v>
      </c>
      <c r="E87" s="1">
        <f>VLOOKUP($B87,Conteo_municipios!$A$2:$I$1123,5)</f>
        <v>3637</v>
      </c>
      <c r="F87" s="75">
        <f>VLOOKUP($B87,Conteo_municipios!$A$2:$I$1123,9)</f>
        <v>4.0999999999999996</v>
      </c>
      <c r="G87" s="5">
        <v>4</v>
      </c>
      <c r="H87" s="5">
        <v>0.2</v>
      </c>
      <c r="I87" s="5" t="s">
        <v>21</v>
      </c>
      <c r="J87" s="4" t="s">
        <v>13</v>
      </c>
      <c r="K87" s="1" t="str">
        <f>IF(E87&gt;=160000,"Intermedia",IF(E87&gt;=40000,IF(F87&gt;=7,"Intermedia","Pequeña"),IF(E87&gt;=20000,"Tipo I_II","Resto")))</f>
        <v>Resto</v>
      </c>
      <c r="L87" s="2" t="str">
        <f t="shared" si="3"/>
        <v>Resto</v>
      </c>
      <c r="N87" s="49"/>
      <c r="O87" s="50"/>
      <c r="P87" s="50"/>
      <c r="Q87" s="50"/>
    </row>
    <row r="88" spans="1:17" x14ac:dyDescent="0.25">
      <c r="A88" s="61" t="s">
        <v>238</v>
      </c>
      <c r="B88" s="65">
        <v>5631</v>
      </c>
      <c r="C88" s="3" t="s">
        <v>17</v>
      </c>
      <c r="D88" s="3" t="s">
        <v>239</v>
      </c>
      <c r="E88" s="1">
        <f>VLOOKUP($B88,Conteo_municipios!$A$2:$I$1123,5)</f>
        <v>77867</v>
      </c>
      <c r="F88" s="75">
        <f>VLOOKUP($B88,Conteo_municipios!$A$2:$I$1123,9)</f>
        <v>11.799999999999999</v>
      </c>
      <c r="G88" s="5">
        <v>3</v>
      </c>
      <c r="H88" s="5">
        <v>0.15</v>
      </c>
      <c r="I88" s="5" t="s">
        <v>12</v>
      </c>
      <c r="J88" s="4" t="s">
        <v>13</v>
      </c>
      <c r="K88" s="1" t="str">
        <f>IF(E88&gt;=160000,"Intermedia",IF(E88&gt;=40000,IF(F88&gt;=7,"Intermedia","Pequeña"),IF(E88&gt;=20000,"Tipo I_II","Resto")))</f>
        <v>Intermedia</v>
      </c>
      <c r="L88" s="2" t="str">
        <f t="shared" si="3"/>
        <v>Intermedia_L|M</v>
      </c>
      <c r="N88" s="49"/>
      <c r="O88" s="50"/>
      <c r="P88" s="50"/>
      <c r="Q88" s="50"/>
    </row>
    <row r="89" spans="1:17" x14ac:dyDescent="0.25">
      <c r="A89" s="61" t="s">
        <v>728</v>
      </c>
      <c r="B89" s="65">
        <v>5642</v>
      </c>
      <c r="C89" s="3" t="s">
        <v>17</v>
      </c>
      <c r="D89" s="3" t="s">
        <v>729</v>
      </c>
      <c r="E89" s="1">
        <f>VLOOKUP($B89,Conteo_municipios!$A$2:$I$1123,5)</f>
        <v>7401</v>
      </c>
      <c r="F89" s="75">
        <f>VLOOKUP($B89,Conteo_municipios!$A$2:$I$1123,9)</f>
        <v>5</v>
      </c>
      <c r="G89" s="5">
        <v>5</v>
      </c>
      <c r="H89" s="5">
        <v>0.25</v>
      </c>
      <c r="I89" s="5" t="s">
        <v>21</v>
      </c>
      <c r="J89" s="4" t="s">
        <v>13</v>
      </c>
      <c r="K89" s="1" t="str">
        <f>IF(E89&gt;=160000,"Intermedia",IF(E89&gt;=40000,IF(F89&gt;=7,"Intermedia","Pequeña"),IF(E89&gt;=20000,"Tipo I_II","Resto")))</f>
        <v>Resto</v>
      </c>
      <c r="L89" s="2" t="str">
        <f t="shared" si="3"/>
        <v>Resto</v>
      </c>
      <c r="N89" s="49"/>
      <c r="O89" s="50"/>
      <c r="P89" s="50"/>
      <c r="Q89" s="50"/>
    </row>
    <row r="90" spans="1:17" x14ac:dyDescent="0.25">
      <c r="A90" s="61" t="s">
        <v>1412</v>
      </c>
      <c r="B90" s="65">
        <v>5647</v>
      </c>
      <c r="C90" s="3" t="s">
        <v>17</v>
      </c>
      <c r="D90" s="3" t="s">
        <v>1413</v>
      </c>
      <c r="E90" s="1">
        <f>VLOOKUP($B90,Conteo_municipios!$A$2:$I$1123,5)</f>
        <v>2681</v>
      </c>
      <c r="F90" s="75">
        <f>VLOOKUP($B90,Conteo_municipios!$A$2:$I$1123,9)</f>
        <v>3.1</v>
      </c>
      <c r="G90" s="5">
        <v>3</v>
      </c>
      <c r="H90" s="5">
        <v>0.15</v>
      </c>
      <c r="I90" s="5" t="s">
        <v>12</v>
      </c>
      <c r="J90" s="4" t="s">
        <v>13</v>
      </c>
      <c r="K90" s="1" t="str">
        <f>IF(E90&gt;=160000,"Intermedia",IF(E90&gt;=40000,IF(F90&gt;=7,"Intermedia","Pequeña"),IF(E90&gt;=20000,"Tipo I_II","Resto")))</f>
        <v>Resto</v>
      </c>
      <c r="L90" s="2" t="str">
        <f t="shared" si="3"/>
        <v>Resto</v>
      </c>
      <c r="N90" s="49"/>
      <c r="O90" s="50"/>
      <c r="P90" s="50"/>
      <c r="Q90" s="50"/>
    </row>
    <row r="91" spans="1:17" x14ac:dyDescent="0.25">
      <c r="A91" s="61" t="s">
        <v>938</v>
      </c>
      <c r="B91" s="65">
        <v>5649</v>
      </c>
      <c r="C91" s="3" t="s">
        <v>17</v>
      </c>
      <c r="D91" s="3" t="s">
        <v>939</v>
      </c>
      <c r="E91" s="1">
        <f>VLOOKUP($B91,Conteo_municipios!$A$2:$I$1123,5)</f>
        <v>8500</v>
      </c>
      <c r="F91" s="75">
        <f>VLOOKUP($B91,Conteo_municipios!$A$2:$I$1123,9)</f>
        <v>4.3999999999999995</v>
      </c>
      <c r="G91" s="5">
        <v>3</v>
      </c>
      <c r="H91" s="5">
        <v>0.15</v>
      </c>
      <c r="I91" s="5" t="s">
        <v>12</v>
      </c>
      <c r="J91" s="4" t="s">
        <v>13</v>
      </c>
      <c r="K91" s="1" t="str">
        <f>IF(E91&gt;=160000,"Intermedia",IF(E91&gt;=40000,IF(F91&gt;=7,"Intermedia","Pequeña"),IF(E91&gt;=20000,"Tipo I_II","Resto")))</f>
        <v>Resto</v>
      </c>
      <c r="L91" s="2" t="str">
        <f t="shared" si="3"/>
        <v>Resto</v>
      </c>
      <c r="N91" s="49"/>
      <c r="O91" s="50"/>
      <c r="P91" s="50"/>
      <c r="Q91" s="50"/>
    </row>
    <row r="92" spans="1:17" x14ac:dyDescent="0.25">
      <c r="A92" s="61" t="s">
        <v>1459</v>
      </c>
      <c r="B92" s="65">
        <v>5652</v>
      </c>
      <c r="C92" s="3" t="s">
        <v>17</v>
      </c>
      <c r="D92" s="3" t="s">
        <v>1172</v>
      </c>
      <c r="E92" s="1">
        <f>VLOOKUP($B92,Conteo_municipios!$A$2:$I$1123,5)</f>
        <v>2974</v>
      </c>
      <c r="F92" s="75">
        <f>VLOOKUP($B92,Conteo_municipios!$A$2:$I$1123,9)</f>
        <v>2.5</v>
      </c>
      <c r="G92" s="5">
        <v>3</v>
      </c>
      <c r="H92" s="5">
        <v>0.15</v>
      </c>
      <c r="I92" s="5" t="s">
        <v>12</v>
      </c>
      <c r="J92" s="4" t="s">
        <v>13</v>
      </c>
      <c r="K92" s="1" t="str">
        <f>IF(E92&gt;=160000,"Intermedia",IF(E92&gt;=40000,IF(F92&gt;=7,"Intermedia","Pequeña"),IF(E92&gt;=20000,"Tipo I_II","Resto")))</f>
        <v>Resto</v>
      </c>
      <c r="L92" s="2" t="str">
        <f t="shared" si="3"/>
        <v>Resto</v>
      </c>
      <c r="N92" s="49"/>
      <c r="O92" s="50"/>
      <c r="P92" s="50"/>
      <c r="Q92" s="50"/>
    </row>
    <row r="93" spans="1:17" x14ac:dyDescent="0.25">
      <c r="A93" s="61" t="s">
        <v>1206</v>
      </c>
      <c r="B93" s="65">
        <v>5656</v>
      </c>
      <c r="C93" s="3" t="s">
        <v>17</v>
      </c>
      <c r="D93" s="3" t="s">
        <v>1207</v>
      </c>
      <c r="E93" s="1">
        <f>VLOOKUP($B93,Conteo_municipios!$A$2:$I$1123,5)</f>
        <v>6494</v>
      </c>
      <c r="F93" s="75">
        <f>VLOOKUP($B93,Conteo_municipios!$A$2:$I$1123,9)</f>
        <v>3</v>
      </c>
      <c r="G93" s="5">
        <v>3</v>
      </c>
      <c r="H93" s="5">
        <v>0.15</v>
      </c>
      <c r="I93" s="5" t="s">
        <v>12</v>
      </c>
      <c r="J93" s="4" t="s">
        <v>13</v>
      </c>
      <c r="K93" s="1" t="str">
        <f>IF(E93&gt;=160000,"Intermedia",IF(E93&gt;=40000,IF(F93&gt;=7,"Intermedia","Pequeña"),IF(E93&gt;=20000,"Tipo I_II","Resto")))</f>
        <v>Resto</v>
      </c>
      <c r="L93" s="2" t="str">
        <f t="shared" si="3"/>
        <v>Resto</v>
      </c>
      <c r="N93" s="49"/>
      <c r="O93" s="50"/>
      <c r="P93" s="50"/>
      <c r="Q93" s="50"/>
    </row>
    <row r="94" spans="1:17" x14ac:dyDescent="0.25">
      <c r="A94" s="61" t="s">
        <v>1507</v>
      </c>
      <c r="B94" s="65">
        <v>5658</v>
      </c>
      <c r="C94" s="3" t="s">
        <v>17</v>
      </c>
      <c r="D94" s="3" t="s">
        <v>1508</v>
      </c>
      <c r="E94" s="1">
        <f>VLOOKUP($B94,Conteo_municipios!$A$2:$I$1123,5)</f>
        <v>2111</v>
      </c>
      <c r="F94" s="75">
        <f>VLOOKUP($B94,Conteo_municipios!$A$2:$I$1123,9)</f>
        <v>3.5</v>
      </c>
      <c r="G94" s="5">
        <v>3</v>
      </c>
      <c r="H94" s="5">
        <v>0.15</v>
      </c>
      <c r="I94" s="5" t="s">
        <v>12</v>
      </c>
      <c r="J94" s="4" t="s">
        <v>13</v>
      </c>
      <c r="K94" s="1" t="str">
        <f>IF(E94&gt;=160000,"Intermedia",IF(E94&gt;=40000,IF(F94&gt;=7,"Intermedia","Pequeña"),IF(E94&gt;=20000,"Tipo I_II","Resto")))</f>
        <v>Resto</v>
      </c>
      <c r="L94" s="2" t="str">
        <f t="shared" si="3"/>
        <v>Resto</v>
      </c>
      <c r="N94" s="49"/>
      <c r="O94" s="50"/>
      <c r="P94" s="50"/>
      <c r="Q94" s="50"/>
    </row>
    <row r="95" spans="1:17" x14ac:dyDescent="0.25">
      <c r="A95" s="61" t="s">
        <v>808</v>
      </c>
      <c r="B95" s="65">
        <v>5659</v>
      </c>
      <c r="C95" s="3" t="s">
        <v>17</v>
      </c>
      <c r="D95" s="3" t="s">
        <v>809</v>
      </c>
      <c r="E95" s="1">
        <f>VLOOKUP($B95,Conteo_municipios!$A$2:$I$1123,5)</f>
        <v>9334</v>
      </c>
      <c r="F95" s="75">
        <f>VLOOKUP($B95,Conteo_municipios!$A$2:$I$1123,9)</f>
        <v>3.3000000000000003</v>
      </c>
      <c r="G95" s="5">
        <v>2</v>
      </c>
      <c r="H95" s="5">
        <v>0.1</v>
      </c>
      <c r="I95" s="5" t="s">
        <v>25</v>
      </c>
      <c r="J95" s="4" t="s">
        <v>26</v>
      </c>
      <c r="K95" s="1" t="str">
        <f>IF(E95&gt;=160000,"Intermedia",IF(E95&gt;=40000,IF(F95&gt;=7,"Intermedia","Pequeña"),IF(E95&gt;=20000,"Tipo I_II","Resto")))</f>
        <v>Resto</v>
      </c>
      <c r="L95" s="2" t="str">
        <f t="shared" si="3"/>
        <v>Resto</v>
      </c>
      <c r="N95" s="49"/>
      <c r="O95" s="50"/>
      <c r="P95" s="50"/>
      <c r="Q95" s="50"/>
    </row>
    <row r="96" spans="1:17" x14ac:dyDescent="0.25">
      <c r="A96" s="61" t="s">
        <v>1046</v>
      </c>
      <c r="B96" s="65">
        <v>5660</v>
      </c>
      <c r="C96" s="3" t="s">
        <v>17</v>
      </c>
      <c r="D96" s="3" t="s">
        <v>1047</v>
      </c>
      <c r="E96" s="1">
        <f>VLOOKUP($B96,Conteo_municipios!$A$2:$I$1123,5)</f>
        <v>7293</v>
      </c>
      <c r="F96" s="75">
        <f>VLOOKUP($B96,Conteo_municipios!$A$2:$I$1123,9)</f>
        <v>4.0999999999999996</v>
      </c>
      <c r="G96" s="5">
        <v>3</v>
      </c>
      <c r="H96" s="5">
        <v>0.15</v>
      </c>
      <c r="I96" s="5" t="s">
        <v>12</v>
      </c>
      <c r="J96" s="4" t="s">
        <v>13</v>
      </c>
      <c r="K96" s="1" t="str">
        <f>IF(E96&gt;=160000,"Intermedia",IF(E96&gt;=40000,IF(F96&gt;=7,"Intermedia","Pequeña"),IF(E96&gt;=20000,"Tipo I_II","Resto")))</f>
        <v>Resto</v>
      </c>
      <c r="L96" s="2" t="str">
        <f t="shared" si="3"/>
        <v>Resto</v>
      </c>
      <c r="N96" s="49"/>
      <c r="O96" s="50"/>
      <c r="P96" s="50"/>
      <c r="Q96" s="50"/>
    </row>
    <row r="97" spans="1:17" x14ac:dyDescent="0.25">
      <c r="A97" s="61" t="s">
        <v>584</v>
      </c>
      <c r="B97" s="65">
        <v>5664</v>
      </c>
      <c r="C97" s="3" t="s">
        <v>17</v>
      </c>
      <c r="D97" s="3" t="s">
        <v>585</v>
      </c>
      <c r="E97" s="1">
        <f>VLOOKUP($B97,Conteo_municipios!$A$2:$I$1123,5)</f>
        <v>10692</v>
      </c>
      <c r="F97" s="75">
        <f>VLOOKUP($B97,Conteo_municipios!$A$2:$I$1123,9)</f>
        <v>5.8</v>
      </c>
      <c r="G97" s="5">
        <v>3</v>
      </c>
      <c r="H97" s="5">
        <v>0.15</v>
      </c>
      <c r="I97" s="5" t="s">
        <v>12</v>
      </c>
      <c r="J97" s="4" t="s">
        <v>13</v>
      </c>
      <c r="K97" s="1" t="str">
        <f>IF(E97&gt;=160000,"Intermedia",IF(E97&gt;=40000,IF(F97&gt;=7,"Intermedia","Pequeña"),IF(E97&gt;=20000,"Tipo I_II","Resto")))</f>
        <v>Resto</v>
      </c>
      <c r="L97" s="2" t="str">
        <f t="shared" si="3"/>
        <v>Resto</v>
      </c>
      <c r="N97" s="49"/>
      <c r="O97" s="50"/>
      <c r="P97" s="50"/>
      <c r="Q97" s="50"/>
    </row>
    <row r="98" spans="1:17" x14ac:dyDescent="0.25">
      <c r="A98" s="61" t="s">
        <v>533</v>
      </c>
      <c r="B98" s="65">
        <v>5665</v>
      </c>
      <c r="C98" s="3" t="s">
        <v>17</v>
      </c>
      <c r="D98" s="3" t="s">
        <v>534</v>
      </c>
      <c r="E98" s="1">
        <f>VLOOKUP($B98,Conteo_municipios!$A$2:$I$1123,5)</f>
        <v>12968</v>
      </c>
      <c r="F98" s="75">
        <f>VLOOKUP($B98,Conteo_municipios!$A$2:$I$1123,9)</f>
        <v>3.3000000000000003</v>
      </c>
      <c r="G98" s="5">
        <v>3</v>
      </c>
      <c r="H98" s="5">
        <v>0.15</v>
      </c>
      <c r="I98" s="5" t="s">
        <v>12</v>
      </c>
      <c r="J98" s="4" t="s">
        <v>26</v>
      </c>
      <c r="K98" s="1" t="str">
        <f>IF(E98&gt;=160000,"Intermedia",IF(E98&gt;=40000,IF(F98&gt;=7,"Intermedia","Pequeña"),IF(E98&gt;=20000,"Tipo I_II","Resto")))</f>
        <v>Resto</v>
      </c>
      <c r="L98" s="2" t="str">
        <f t="shared" si="3"/>
        <v>Resto</v>
      </c>
      <c r="N98" s="49"/>
      <c r="O98" s="50"/>
      <c r="P98" s="50"/>
      <c r="Q98" s="50"/>
    </row>
    <row r="99" spans="1:17" x14ac:dyDescent="0.25">
      <c r="A99" s="61" t="s">
        <v>828</v>
      </c>
      <c r="B99" s="65">
        <v>5667</v>
      </c>
      <c r="C99" s="3" t="s">
        <v>17</v>
      </c>
      <c r="D99" s="3" t="s">
        <v>829</v>
      </c>
      <c r="E99" s="1">
        <f>VLOOKUP($B99,Conteo_municipios!$A$2:$I$1123,5)</f>
        <v>7207</v>
      </c>
      <c r="F99" s="75">
        <f>VLOOKUP($B99,Conteo_municipios!$A$2:$I$1123,9)</f>
        <v>3.8000000000000003</v>
      </c>
      <c r="G99" s="5">
        <v>3</v>
      </c>
      <c r="H99" s="5">
        <v>0.15</v>
      </c>
      <c r="I99" s="5" t="s">
        <v>12</v>
      </c>
      <c r="J99" s="4" t="s">
        <v>13</v>
      </c>
      <c r="K99" s="1" t="str">
        <f>IF(E99&gt;=160000,"Intermedia",IF(E99&gt;=40000,IF(F99&gt;=7,"Intermedia","Pequeña"),IF(E99&gt;=20000,"Tipo I_II","Resto")))</f>
        <v>Resto</v>
      </c>
      <c r="L99" s="2" t="str">
        <f t="shared" si="3"/>
        <v>Resto</v>
      </c>
      <c r="N99" s="49"/>
      <c r="O99" s="50"/>
      <c r="P99" s="50"/>
      <c r="Q99" s="50"/>
    </row>
    <row r="100" spans="1:17" x14ac:dyDescent="0.25">
      <c r="A100" s="61" t="s">
        <v>884</v>
      </c>
      <c r="B100" s="65">
        <v>5670</v>
      </c>
      <c r="C100" s="3" t="s">
        <v>17</v>
      </c>
      <c r="D100" s="3" t="s">
        <v>885</v>
      </c>
      <c r="E100" s="1">
        <f>VLOOKUP($B100,Conteo_municipios!$A$2:$I$1123,5)</f>
        <v>9702</v>
      </c>
      <c r="F100" s="75">
        <f>VLOOKUP($B100,Conteo_municipios!$A$2:$I$1123,9)</f>
        <v>3.5</v>
      </c>
      <c r="G100" s="5">
        <v>3</v>
      </c>
      <c r="H100" s="5">
        <v>0.15</v>
      </c>
      <c r="I100" s="5" t="s">
        <v>12</v>
      </c>
      <c r="J100" s="4" t="s">
        <v>13</v>
      </c>
      <c r="K100" s="1" t="str">
        <f>IF(E100&gt;=160000,"Intermedia",IF(E100&gt;=40000,IF(F100&gt;=7,"Intermedia","Pequeña"),IF(E100&gt;=20000,"Tipo I_II","Resto")))</f>
        <v>Resto</v>
      </c>
      <c r="L100" s="2" t="str">
        <f t="shared" si="3"/>
        <v>Resto</v>
      </c>
      <c r="N100" s="49"/>
      <c r="O100" s="50"/>
      <c r="P100" s="50"/>
      <c r="Q100" s="50"/>
    </row>
    <row r="101" spans="1:17" x14ac:dyDescent="0.25">
      <c r="A101" s="61" t="s">
        <v>791</v>
      </c>
      <c r="B101" s="65">
        <v>5674</v>
      </c>
      <c r="C101" s="3" t="s">
        <v>17</v>
      </c>
      <c r="D101" s="3" t="s">
        <v>792</v>
      </c>
      <c r="E101" s="1">
        <f>VLOOKUP($B101,Conteo_municipios!$A$2:$I$1123,5)</f>
        <v>5352</v>
      </c>
      <c r="F101" s="75">
        <f>VLOOKUP($B101,Conteo_municipios!$A$2:$I$1123,9)</f>
        <v>7.6999999999999993</v>
      </c>
      <c r="G101" s="5">
        <v>3</v>
      </c>
      <c r="H101" s="5">
        <v>0.15</v>
      </c>
      <c r="I101" s="5" t="s">
        <v>12</v>
      </c>
      <c r="J101" s="4" t="s">
        <v>13</v>
      </c>
      <c r="K101" s="1" t="str">
        <f>IF(E101&gt;=160000,"Intermedia",IF(E101&gt;=40000,IF(F101&gt;=7,"Intermedia","Pequeña"),IF(E101&gt;=20000,"Tipo I_II","Resto")))</f>
        <v>Resto</v>
      </c>
      <c r="L101" s="2" t="str">
        <f t="shared" si="3"/>
        <v>Resto</v>
      </c>
      <c r="N101" s="49"/>
      <c r="O101" s="50"/>
      <c r="P101" s="50"/>
      <c r="Q101" s="50"/>
    </row>
    <row r="102" spans="1:17" x14ac:dyDescent="0.25">
      <c r="A102" s="61" t="s">
        <v>595</v>
      </c>
      <c r="B102" s="65">
        <v>5679</v>
      </c>
      <c r="C102" s="3" t="s">
        <v>17</v>
      </c>
      <c r="D102" s="3" t="s">
        <v>596</v>
      </c>
      <c r="E102" s="1">
        <f>VLOOKUP($B102,Conteo_municipios!$A$2:$I$1123,5)</f>
        <v>12437</v>
      </c>
      <c r="F102" s="75">
        <f>VLOOKUP($B102,Conteo_municipios!$A$2:$I$1123,9)</f>
        <v>4.8</v>
      </c>
      <c r="G102" s="5">
        <v>4</v>
      </c>
      <c r="H102" s="5">
        <v>0.2</v>
      </c>
      <c r="I102" s="5" t="s">
        <v>21</v>
      </c>
      <c r="J102" s="4" t="s">
        <v>13</v>
      </c>
      <c r="K102" s="1" t="str">
        <f>IF(E102&gt;=160000,"Intermedia",IF(E102&gt;=40000,IF(F102&gt;=7,"Intermedia","Pequeña"),IF(E102&gt;=20000,"Tipo I_II","Resto")))</f>
        <v>Resto</v>
      </c>
      <c r="L102" s="2" t="str">
        <f t="shared" si="3"/>
        <v>Resto</v>
      </c>
      <c r="N102" s="49"/>
      <c r="O102" s="50"/>
      <c r="P102" s="50"/>
      <c r="Q102" s="50"/>
    </row>
    <row r="103" spans="1:17" x14ac:dyDescent="0.25">
      <c r="A103" s="61" t="s">
        <v>443</v>
      </c>
      <c r="B103" s="65">
        <v>5686</v>
      </c>
      <c r="C103" s="3" t="s">
        <v>17</v>
      </c>
      <c r="D103" s="3" t="s">
        <v>444</v>
      </c>
      <c r="E103" s="1">
        <f>VLOOKUP($B103,Conteo_municipios!$A$2:$I$1123,5)</f>
        <v>17575</v>
      </c>
      <c r="F103" s="75">
        <f>VLOOKUP($B103,Conteo_municipios!$A$2:$I$1123,9)</f>
        <v>7</v>
      </c>
      <c r="G103" s="5">
        <v>3</v>
      </c>
      <c r="H103" s="5">
        <v>0.15</v>
      </c>
      <c r="I103" s="5" t="s">
        <v>12</v>
      </c>
      <c r="J103" s="4" t="s">
        <v>13</v>
      </c>
      <c r="K103" s="1" t="str">
        <f>IF(E103&gt;=160000,"Intermedia",IF(E103&gt;=40000,IF(F103&gt;=7,"Intermedia","Pequeña"),IF(E103&gt;=20000,"Tipo I_II","Resto")))</f>
        <v>Resto</v>
      </c>
      <c r="L103" s="2" t="str">
        <f t="shared" si="3"/>
        <v>Resto</v>
      </c>
      <c r="M103" t="b">
        <f t="shared" ref="M103" si="4">E103&gt;=160000</f>
        <v>0</v>
      </c>
      <c r="N103" s="49"/>
      <c r="O103" s="50"/>
      <c r="P103" s="50"/>
      <c r="Q103" s="50"/>
    </row>
    <row r="104" spans="1:17" x14ac:dyDescent="0.25">
      <c r="A104" s="61" t="s">
        <v>1491</v>
      </c>
      <c r="B104" s="65">
        <v>5690</v>
      </c>
      <c r="C104" s="3" t="s">
        <v>17</v>
      </c>
      <c r="D104" s="3" t="s">
        <v>1492</v>
      </c>
      <c r="E104" s="1">
        <f>VLOOKUP($B104,Conteo_municipios!$A$2:$I$1123,5)</f>
        <v>4453</v>
      </c>
      <c r="F104" s="75">
        <f>VLOOKUP($B104,Conteo_municipios!$A$2:$I$1123,9)</f>
        <v>2.9</v>
      </c>
      <c r="G104" s="5">
        <v>3</v>
      </c>
      <c r="H104" s="5">
        <v>0.15</v>
      </c>
      <c r="I104" s="5" t="s">
        <v>12</v>
      </c>
      <c r="J104" s="4" t="s">
        <v>13</v>
      </c>
      <c r="K104" s="1" t="str">
        <f>IF(E104&gt;=160000,"Intermedia",IF(E104&gt;=40000,IF(F104&gt;=7,"Intermedia","Pequeña"),IF(E104&gt;=20000,"Tipo I_II","Resto")))</f>
        <v>Resto</v>
      </c>
      <c r="L104" s="2" t="str">
        <f t="shared" si="3"/>
        <v>Resto</v>
      </c>
      <c r="N104" s="49"/>
      <c r="O104" s="50"/>
      <c r="P104" s="50"/>
      <c r="Q104" s="50"/>
    </row>
    <row r="105" spans="1:17" x14ac:dyDescent="0.25">
      <c r="A105" s="61" t="s">
        <v>358</v>
      </c>
      <c r="B105" s="65">
        <v>5697</v>
      </c>
      <c r="C105" s="3" t="s">
        <v>17</v>
      </c>
      <c r="D105" s="3" t="s">
        <v>359</v>
      </c>
      <c r="E105" s="1">
        <f>VLOOKUP($B105,Conteo_municipios!$A$2:$I$1123,5)</f>
        <v>23204</v>
      </c>
      <c r="F105" s="75">
        <f>VLOOKUP($B105,Conteo_municipios!$A$2:$I$1123,9)</f>
        <v>7.1</v>
      </c>
      <c r="G105" s="5">
        <v>3</v>
      </c>
      <c r="H105" s="5">
        <v>0.15</v>
      </c>
      <c r="I105" s="5" t="s">
        <v>12</v>
      </c>
      <c r="J105" s="4" t="s">
        <v>13</v>
      </c>
      <c r="K105" s="1" t="str">
        <f>IF(E105&gt;=160000,"Intermedia",IF(E105&gt;=40000,IF(F105&gt;=7,"Intermedia","Pequeña"),IF(E105&gt;=20000,"Tipo I_II","Resto")))</f>
        <v>Tipo I_II</v>
      </c>
      <c r="L105" s="2" t="str">
        <f t="shared" si="3"/>
        <v>Tipo I_II_L|M</v>
      </c>
      <c r="N105" s="49"/>
      <c r="O105" s="50"/>
      <c r="P105" s="50"/>
      <c r="Q105" s="50"/>
    </row>
    <row r="106" spans="1:17" x14ac:dyDescent="0.25">
      <c r="A106" s="61" t="s">
        <v>280</v>
      </c>
      <c r="B106" s="65">
        <v>5736</v>
      </c>
      <c r="C106" s="3" t="s">
        <v>17</v>
      </c>
      <c r="D106" s="3" t="s">
        <v>281</v>
      </c>
      <c r="E106" s="1">
        <f>VLOOKUP($B106,Conteo_municipios!$A$2:$I$1123,5)</f>
        <v>29331</v>
      </c>
      <c r="F106" s="75">
        <f>VLOOKUP($B106,Conteo_municipios!$A$2:$I$1123,9)</f>
        <v>4</v>
      </c>
      <c r="G106" s="5">
        <v>3</v>
      </c>
      <c r="H106" s="5">
        <v>0.15</v>
      </c>
      <c r="I106" s="5" t="s">
        <v>12</v>
      </c>
      <c r="J106" s="4" t="s">
        <v>13</v>
      </c>
      <c r="K106" s="1" t="str">
        <f>IF(E106&gt;=160000,"Intermedia",IF(E106&gt;=40000,IF(F106&gt;=7,"Intermedia","Pequeña"),IF(E106&gt;=20000,"Tipo I_II","Resto")))</f>
        <v>Tipo I_II</v>
      </c>
      <c r="L106" s="2" t="str">
        <f t="shared" si="3"/>
        <v>Tipo I_II_L|M</v>
      </c>
      <c r="N106" s="49"/>
      <c r="O106" s="50"/>
      <c r="P106" s="50"/>
      <c r="Q106" s="50"/>
    </row>
    <row r="107" spans="1:17" x14ac:dyDescent="0.25">
      <c r="A107" s="61" t="s">
        <v>431</v>
      </c>
      <c r="B107" s="65">
        <v>5756</v>
      </c>
      <c r="C107" s="3" t="s">
        <v>17</v>
      </c>
      <c r="D107" s="3" t="s">
        <v>432</v>
      </c>
      <c r="E107" s="1">
        <f>VLOOKUP($B107,Conteo_municipios!$A$2:$I$1123,5)</f>
        <v>19759</v>
      </c>
      <c r="F107" s="75">
        <f>VLOOKUP($B107,Conteo_municipios!$A$2:$I$1123,9)</f>
        <v>3.5</v>
      </c>
      <c r="G107" s="5">
        <v>3</v>
      </c>
      <c r="H107" s="5">
        <v>0.15</v>
      </c>
      <c r="I107" s="5" t="s">
        <v>12</v>
      </c>
      <c r="J107" s="4" t="s">
        <v>13</v>
      </c>
      <c r="K107" s="1" t="str">
        <f>IF(E107&gt;=160000,"Intermedia",IF(E107&gt;=40000,IF(F107&gt;=7,"Intermedia","Pequeña"),IF(E107&gt;=20000,"Tipo I_II","Resto")))</f>
        <v>Resto</v>
      </c>
      <c r="L107" s="2" t="str">
        <f t="shared" si="3"/>
        <v>Resto</v>
      </c>
      <c r="N107" s="49"/>
      <c r="O107" s="50"/>
      <c r="P107" s="50"/>
      <c r="Q107" s="50"/>
    </row>
    <row r="108" spans="1:17" x14ac:dyDescent="0.25">
      <c r="A108" s="61" t="s">
        <v>878</v>
      </c>
      <c r="B108" s="65">
        <v>5761</v>
      </c>
      <c r="C108" s="3" t="s">
        <v>17</v>
      </c>
      <c r="D108" s="3" t="s">
        <v>879</v>
      </c>
      <c r="E108" s="1">
        <f>VLOOKUP($B108,Conteo_municipios!$A$2:$I$1123,5)</f>
        <v>7081</v>
      </c>
      <c r="F108" s="75">
        <f>VLOOKUP($B108,Conteo_municipios!$A$2:$I$1123,9)</f>
        <v>3.3000000000000003</v>
      </c>
      <c r="G108" s="5">
        <v>3</v>
      </c>
      <c r="H108" s="5">
        <v>0.15</v>
      </c>
      <c r="I108" s="5" t="s">
        <v>12</v>
      </c>
      <c r="J108" s="4" t="s">
        <v>13</v>
      </c>
      <c r="K108" s="1" t="str">
        <f>IF(E108&gt;=160000,"Intermedia",IF(E108&gt;=40000,IF(F108&gt;=7,"Intermedia","Pequeña"),IF(E108&gt;=20000,"Tipo I_II","Resto")))</f>
        <v>Resto</v>
      </c>
      <c r="L108" s="2" t="str">
        <f t="shared" si="3"/>
        <v>Resto</v>
      </c>
      <c r="N108" s="49"/>
      <c r="O108" s="50"/>
      <c r="P108" s="50"/>
      <c r="Q108" s="50"/>
    </row>
    <row r="109" spans="1:17" x14ac:dyDescent="0.25">
      <c r="A109" s="61" t="s">
        <v>818</v>
      </c>
      <c r="B109" s="65">
        <v>5789</v>
      </c>
      <c r="C109" s="3" t="s">
        <v>17</v>
      </c>
      <c r="D109" s="3" t="s">
        <v>819</v>
      </c>
      <c r="E109" s="1">
        <f>VLOOKUP($B109,Conteo_municipios!$A$2:$I$1123,5)</f>
        <v>8283</v>
      </c>
      <c r="F109" s="75">
        <f>VLOOKUP($B109,Conteo_municipios!$A$2:$I$1123,9)</f>
        <v>3.5</v>
      </c>
      <c r="G109" s="5">
        <v>5</v>
      </c>
      <c r="H109" s="5">
        <v>0.25</v>
      </c>
      <c r="I109" s="5" t="s">
        <v>21</v>
      </c>
      <c r="J109" s="4" t="s">
        <v>13</v>
      </c>
      <c r="K109" s="1" t="str">
        <f>IF(E109&gt;=160000,"Intermedia",IF(E109&gt;=40000,IF(F109&gt;=7,"Intermedia","Pequeña"),IF(E109&gt;=20000,"Tipo I_II","Resto")))</f>
        <v>Resto</v>
      </c>
      <c r="L109" s="2" t="str">
        <f t="shared" si="3"/>
        <v>Resto</v>
      </c>
      <c r="M109" t="b">
        <f t="shared" ref="M109" si="5">E109&gt;=160000</f>
        <v>0</v>
      </c>
      <c r="N109" s="49"/>
      <c r="O109" s="50"/>
      <c r="P109" s="50"/>
      <c r="Q109" s="50"/>
    </row>
    <row r="110" spans="1:17" x14ac:dyDescent="0.25">
      <c r="A110" s="61" t="s">
        <v>380</v>
      </c>
      <c r="B110" s="65">
        <v>5790</v>
      </c>
      <c r="C110" s="3" t="s">
        <v>17</v>
      </c>
      <c r="D110" s="3" t="s">
        <v>381</v>
      </c>
      <c r="E110" s="1">
        <f>VLOOKUP($B110,Conteo_municipios!$A$2:$I$1123,5)</f>
        <v>19376</v>
      </c>
      <c r="F110" s="75">
        <f>VLOOKUP($B110,Conteo_municipios!$A$2:$I$1123,9)</f>
        <v>3.4</v>
      </c>
      <c r="G110" s="5">
        <v>3</v>
      </c>
      <c r="H110" s="5">
        <v>0.15</v>
      </c>
      <c r="I110" s="5" t="s">
        <v>12</v>
      </c>
      <c r="J110" s="4" t="s">
        <v>13</v>
      </c>
      <c r="K110" s="1" t="str">
        <f>IF(E110&gt;=160000,"Intermedia",IF(E110&gt;=40000,IF(F110&gt;=7,"Intermedia","Pequeña"),IF(E110&gt;=20000,"Tipo I_II","Resto")))</f>
        <v>Resto</v>
      </c>
      <c r="L110" s="2" t="str">
        <f t="shared" si="3"/>
        <v>Resto</v>
      </c>
      <c r="N110" s="49"/>
      <c r="O110" s="50"/>
      <c r="P110" s="50"/>
      <c r="Q110" s="50"/>
    </row>
    <row r="111" spans="1:17" x14ac:dyDescent="0.25">
      <c r="A111" s="61" t="s">
        <v>1289</v>
      </c>
      <c r="B111" s="65">
        <v>5792</v>
      </c>
      <c r="C111" s="3" t="s">
        <v>17</v>
      </c>
      <c r="D111" s="3" t="s">
        <v>1290</v>
      </c>
      <c r="E111" s="1">
        <f>VLOOKUP($B111,Conteo_municipios!$A$2:$I$1123,5)</f>
        <v>3475</v>
      </c>
      <c r="F111" s="75">
        <f>VLOOKUP($B111,Conteo_municipios!$A$2:$I$1123,9)</f>
        <v>7.5</v>
      </c>
      <c r="G111" s="5">
        <v>5</v>
      </c>
      <c r="H111" s="5">
        <v>0.25</v>
      </c>
      <c r="I111" s="5" t="s">
        <v>21</v>
      </c>
      <c r="J111" s="4" t="s">
        <v>13</v>
      </c>
      <c r="K111" s="1" t="str">
        <f>IF(E111&gt;=160000,"Intermedia",IF(E111&gt;=40000,IF(F111&gt;=7,"Intermedia","Pequeña"),IF(E111&gt;=20000,"Tipo I_II","Resto")))</f>
        <v>Resto</v>
      </c>
      <c r="L111" s="2" t="str">
        <f t="shared" si="3"/>
        <v>Resto</v>
      </c>
      <c r="N111" s="49"/>
      <c r="O111" s="50"/>
      <c r="P111" s="50"/>
      <c r="Q111" s="50"/>
    </row>
    <row r="112" spans="1:17" x14ac:dyDescent="0.25">
      <c r="A112" s="61" t="s">
        <v>785</v>
      </c>
      <c r="B112" s="65">
        <v>5809</v>
      </c>
      <c r="C112" s="3" t="s">
        <v>17</v>
      </c>
      <c r="D112" s="3" t="s">
        <v>786</v>
      </c>
      <c r="E112" s="1">
        <f>VLOOKUP($B112,Conteo_municipios!$A$2:$I$1123,5)</f>
        <v>4890</v>
      </c>
      <c r="F112" s="75">
        <f>VLOOKUP($B112,Conteo_municipios!$A$2:$I$1123,9)</f>
        <v>3.7</v>
      </c>
      <c r="G112" s="5">
        <v>4</v>
      </c>
      <c r="H112" s="5">
        <v>0.2</v>
      </c>
      <c r="I112" s="5" t="s">
        <v>21</v>
      </c>
      <c r="J112" s="4" t="s">
        <v>13</v>
      </c>
      <c r="K112" s="1" t="str">
        <f>IF(E112&gt;=160000,"Intermedia",IF(E112&gt;=40000,IF(F112&gt;=7,"Intermedia","Pequeña"),IF(E112&gt;=20000,"Tipo I_II","Resto")))</f>
        <v>Resto</v>
      </c>
      <c r="L112" s="2" t="str">
        <f t="shared" si="3"/>
        <v>Resto</v>
      </c>
      <c r="N112" s="49"/>
      <c r="O112" s="50"/>
      <c r="P112" s="50"/>
      <c r="Q112" s="50"/>
    </row>
    <row r="113" spans="1:17" x14ac:dyDescent="0.25">
      <c r="A113" s="61" t="s">
        <v>1750</v>
      </c>
      <c r="B113" s="65">
        <v>5819</v>
      </c>
      <c r="C113" s="3" t="s">
        <v>17</v>
      </c>
      <c r="D113" s="3" t="s">
        <v>1094</v>
      </c>
      <c r="E113" s="1">
        <f>VLOOKUP($B113,Conteo_municipios!$A$2:$I$1123,5)</f>
        <v>2000</v>
      </c>
      <c r="F113" s="75">
        <f>VLOOKUP($B113,Conteo_municipios!$A$2:$I$1123,9)</f>
        <v>3.3000000000000003</v>
      </c>
      <c r="G113" s="5">
        <v>3</v>
      </c>
      <c r="H113" s="5">
        <v>0.15</v>
      </c>
      <c r="I113" s="5" t="s">
        <v>12</v>
      </c>
      <c r="J113" s="4" t="s">
        <v>13</v>
      </c>
      <c r="K113" s="1" t="str">
        <f>IF(E113&gt;=160000,"Intermedia",IF(E113&gt;=40000,IF(F113&gt;=7,"Intermedia","Pequeña"),IF(E113&gt;=20000,"Tipo I_II","Resto")))</f>
        <v>Resto</v>
      </c>
      <c r="L113" s="2" t="str">
        <f t="shared" si="3"/>
        <v>Resto</v>
      </c>
      <c r="N113" s="49"/>
      <c r="O113" s="50"/>
      <c r="P113" s="50"/>
      <c r="Q113" s="50"/>
    </row>
    <row r="114" spans="1:17" x14ac:dyDescent="0.25">
      <c r="A114" s="61" t="s">
        <v>195</v>
      </c>
      <c r="B114" s="65">
        <v>5837</v>
      </c>
      <c r="C114" s="3" t="s">
        <v>17</v>
      </c>
      <c r="D114" s="3" t="s">
        <v>196</v>
      </c>
      <c r="E114" s="1">
        <f>VLOOKUP($B114,Conteo_municipios!$A$2:$I$1123,5)</f>
        <v>91578</v>
      </c>
      <c r="F114" s="75">
        <f>VLOOKUP($B114,Conteo_municipios!$A$2:$I$1123,9)</f>
        <v>3.8000000000000003</v>
      </c>
      <c r="G114" s="5">
        <v>5</v>
      </c>
      <c r="H114" s="5">
        <v>0.25</v>
      </c>
      <c r="I114" s="5" t="s">
        <v>21</v>
      </c>
      <c r="J114" s="4" t="s">
        <v>71</v>
      </c>
      <c r="K114" s="1" t="str">
        <f>IF(E114&gt;=160000,"Intermedia",IF(E114&gt;=40000,IF(F114&gt;=7,"Intermedia","Pequeña"),IF(E114&gt;=20000,"Tipo I_II","Resto")))</f>
        <v>Pequeña</v>
      </c>
      <c r="L114" s="2" t="str">
        <f t="shared" si="3"/>
        <v>Pequeña_H</v>
      </c>
      <c r="N114" s="49"/>
      <c r="O114" s="50"/>
      <c r="P114" s="50"/>
      <c r="Q114" s="50"/>
    </row>
    <row r="115" spans="1:17" x14ac:dyDescent="0.25">
      <c r="A115" s="61" t="s">
        <v>1527</v>
      </c>
      <c r="B115" s="65">
        <v>5842</v>
      </c>
      <c r="C115" s="3" t="s">
        <v>17</v>
      </c>
      <c r="D115" s="3" t="s">
        <v>1528</v>
      </c>
      <c r="E115" s="1">
        <f>VLOOKUP($B115,Conteo_municipios!$A$2:$I$1123,5)</f>
        <v>2256</v>
      </c>
      <c r="F115" s="75">
        <f>VLOOKUP($B115,Conteo_municipios!$A$2:$I$1123,9)</f>
        <v>4.5</v>
      </c>
      <c r="G115" s="5">
        <v>5</v>
      </c>
      <c r="H115" s="5">
        <v>0.25</v>
      </c>
      <c r="I115" s="5" t="s">
        <v>21</v>
      </c>
      <c r="J115" s="4" t="s">
        <v>13</v>
      </c>
      <c r="K115" s="1" t="str">
        <f>IF(E115&gt;=160000,"Intermedia",IF(E115&gt;=40000,IF(F115&gt;=7,"Intermedia","Pequeña"),IF(E115&gt;=20000,"Tipo I_II","Resto")))</f>
        <v>Resto</v>
      </c>
      <c r="L115" s="2" t="str">
        <f t="shared" si="3"/>
        <v>Resto</v>
      </c>
      <c r="N115" s="49"/>
      <c r="O115" s="50"/>
      <c r="P115" s="50"/>
      <c r="Q115" s="50"/>
    </row>
    <row r="116" spans="1:17" x14ac:dyDescent="0.25">
      <c r="A116" s="61" t="s">
        <v>435</v>
      </c>
      <c r="B116" s="65">
        <v>5847</v>
      </c>
      <c r="C116" s="3" t="s">
        <v>17</v>
      </c>
      <c r="D116" s="3" t="s">
        <v>436</v>
      </c>
      <c r="E116" s="1">
        <f>VLOOKUP($B116,Conteo_municipios!$A$2:$I$1123,5)</f>
        <v>15531</v>
      </c>
      <c r="F116" s="75">
        <f>VLOOKUP($B116,Conteo_municipios!$A$2:$I$1123,9)</f>
        <v>3.6</v>
      </c>
      <c r="G116" s="5">
        <v>6</v>
      </c>
      <c r="H116" s="5">
        <v>0.3</v>
      </c>
      <c r="I116" s="5" t="s">
        <v>21</v>
      </c>
      <c r="J116" s="4" t="s">
        <v>13</v>
      </c>
      <c r="K116" s="1" t="str">
        <f>IF(E116&gt;=160000,"Intermedia",IF(E116&gt;=40000,IF(F116&gt;=7,"Intermedia","Pequeña"),IF(E116&gt;=20000,"Tipo I_II","Resto")))</f>
        <v>Resto</v>
      </c>
      <c r="L116" s="2" t="str">
        <f t="shared" si="3"/>
        <v>Resto</v>
      </c>
      <c r="N116" s="49"/>
      <c r="O116" s="50"/>
      <c r="P116" s="50"/>
      <c r="Q116" s="50"/>
    </row>
    <row r="117" spans="1:17" x14ac:dyDescent="0.25">
      <c r="A117" s="61" t="s">
        <v>1006</v>
      </c>
      <c r="B117" s="65">
        <v>5854</v>
      </c>
      <c r="C117" s="3" t="s">
        <v>17</v>
      </c>
      <c r="D117" s="3" t="s">
        <v>1007</v>
      </c>
      <c r="E117" s="1">
        <f>VLOOKUP($B117,Conteo_municipios!$A$2:$I$1123,5)</f>
        <v>4941</v>
      </c>
      <c r="F117" s="75">
        <f>VLOOKUP($B117,Conteo_municipios!$A$2:$I$1123,9)</f>
        <v>5.1999999999999993</v>
      </c>
      <c r="G117" s="5">
        <v>3</v>
      </c>
      <c r="H117" s="5">
        <v>0.15</v>
      </c>
      <c r="I117" s="5" t="s">
        <v>12</v>
      </c>
      <c r="J117" s="4" t="s">
        <v>13</v>
      </c>
      <c r="K117" s="1" t="str">
        <f>IF(E117&gt;=160000,"Intermedia",IF(E117&gt;=40000,IF(F117&gt;=7,"Intermedia","Pequeña"),IF(E117&gt;=20000,"Tipo I_II","Resto")))</f>
        <v>Resto</v>
      </c>
      <c r="L117" s="2" t="str">
        <f t="shared" si="3"/>
        <v>Resto</v>
      </c>
      <c r="N117" s="49"/>
      <c r="O117" s="50"/>
      <c r="P117" s="50"/>
      <c r="Q117" s="50"/>
    </row>
    <row r="118" spans="1:17" x14ac:dyDescent="0.25">
      <c r="A118" s="61" t="s">
        <v>1275</v>
      </c>
      <c r="B118" s="65">
        <v>5856</v>
      </c>
      <c r="C118" s="3" t="s">
        <v>17</v>
      </c>
      <c r="D118" s="3" t="s">
        <v>1276</v>
      </c>
      <c r="E118" s="1">
        <f>VLOOKUP($B118,Conteo_municipios!$A$2:$I$1123,5)</f>
        <v>3194</v>
      </c>
      <c r="F118" s="75">
        <f>VLOOKUP($B118,Conteo_municipios!$A$2:$I$1123,9)</f>
        <v>2.8000000000000003</v>
      </c>
      <c r="G118" s="5">
        <v>5</v>
      </c>
      <c r="H118" s="5">
        <v>0.25</v>
      </c>
      <c r="I118" s="5" t="s">
        <v>21</v>
      </c>
      <c r="J118" s="4" t="s">
        <v>13</v>
      </c>
      <c r="K118" s="1" t="str">
        <f>IF(E118&gt;=160000,"Intermedia",IF(E118&gt;=40000,IF(F118&gt;=7,"Intermedia","Pequeña"),IF(E118&gt;=20000,"Tipo I_II","Resto")))</f>
        <v>Resto</v>
      </c>
      <c r="L118" s="2" t="str">
        <f t="shared" si="3"/>
        <v>Resto</v>
      </c>
      <c r="N118" s="49"/>
      <c r="O118" s="50"/>
      <c r="P118" s="50"/>
      <c r="Q118" s="50"/>
    </row>
    <row r="119" spans="1:17" x14ac:dyDescent="0.25">
      <c r="A119" s="61" t="s">
        <v>820</v>
      </c>
      <c r="B119" s="65">
        <v>5858</v>
      </c>
      <c r="C119" s="3" t="s">
        <v>17</v>
      </c>
      <c r="D119" s="3" t="s">
        <v>821</v>
      </c>
      <c r="E119" s="1">
        <f>VLOOKUP($B119,Conteo_municipios!$A$2:$I$1123,5)</f>
        <v>8234</v>
      </c>
      <c r="F119" s="75">
        <f>VLOOKUP($B119,Conteo_municipios!$A$2:$I$1123,9)</f>
        <v>4.3999999999999995</v>
      </c>
      <c r="G119" s="5">
        <v>3</v>
      </c>
      <c r="H119" s="5">
        <v>0.15</v>
      </c>
      <c r="I119" s="5" t="s">
        <v>12</v>
      </c>
      <c r="J119" s="4" t="s">
        <v>13</v>
      </c>
      <c r="K119" s="1" t="str">
        <f>IF(E119&gt;=160000,"Intermedia",IF(E119&gt;=40000,IF(F119&gt;=7,"Intermedia","Pequeña"),IF(E119&gt;=20000,"Tipo I_II","Resto")))</f>
        <v>Resto</v>
      </c>
      <c r="L119" s="2" t="str">
        <f t="shared" si="3"/>
        <v>Resto</v>
      </c>
      <c r="N119" s="49"/>
      <c r="O119" s="50"/>
      <c r="P119" s="50"/>
      <c r="Q119" s="50"/>
    </row>
    <row r="120" spans="1:17" x14ac:dyDescent="0.25">
      <c r="A120" s="61" t="s">
        <v>856</v>
      </c>
      <c r="B120" s="65">
        <v>5861</v>
      </c>
      <c r="C120" s="3" t="s">
        <v>17</v>
      </c>
      <c r="D120" s="3" t="s">
        <v>857</v>
      </c>
      <c r="E120" s="1">
        <f>VLOOKUP($B120,Conteo_municipios!$A$2:$I$1123,5)</f>
        <v>7801</v>
      </c>
      <c r="F120" s="75">
        <f>VLOOKUP($B120,Conteo_municipios!$A$2:$I$1123,9)</f>
        <v>4.3</v>
      </c>
      <c r="G120" s="5">
        <v>4</v>
      </c>
      <c r="H120" s="5">
        <v>0.2</v>
      </c>
      <c r="I120" s="5" t="s">
        <v>21</v>
      </c>
      <c r="J120" s="4" t="s">
        <v>13</v>
      </c>
      <c r="K120" s="1" t="str">
        <f>IF(E120&gt;=160000,"Intermedia",IF(E120&gt;=40000,IF(F120&gt;=7,"Intermedia","Pequeña"),IF(E120&gt;=20000,"Tipo I_II","Resto")))</f>
        <v>Resto</v>
      </c>
      <c r="L120" s="2" t="str">
        <f t="shared" si="3"/>
        <v>Resto</v>
      </c>
      <c r="N120" s="49"/>
      <c r="O120" s="50"/>
      <c r="P120" s="50"/>
      <c r="Q120" s="50"/>
    </row>
    <row r="121" spans="1:17" x14ac:dyDescent="0.25">
      <c r="A121" s="61" t="s">
        <v>1511</v>
      </c>
      <c r="B121" s="65">
        <v>5873</v>
      </c>
      <c r="C121" s="3" t="s">
        <v>17</v>
      </c>
      <c r="D121" s="3" t="s">
        <v>1512</v>
      </c>
      <c r="E121" s="1">
        <f>VLOOKUP($B121,Conteo_municipios!$A$2:$I$1123,5)</f>
        <v>5296</v>
      </c>
      <c r="F121" s="75">
        <f>VLOOKUP($B121,Conteo_municipios!$A$2:$I$1123,9)</f>
        <v>3.9</v>
      </c>
      <c r="G121" s="5">
        <v>7</v>
      </c>
      <c r="H121" s="5">
        <v>0.35</v>
      </c>
      <c r="I121" s="5" t="s">
        <v>21</v>
      </c>
      <c r="J121" s="4" t="s">
        <v>71</v>
      </c>
      <c r="K121" s="1" t="str">
        <f>IF(E121&gt;=160000,"Intermedia",IF(E121&gt;=40000,IF(F121&gt;=7,"Intermedia","Pequeña"),IF(E121&gt;=20000,"Tipo I_II","Resto")))</f>
        <v>Resto</v>
      </c>
      <c r="L121" s="2" t="str">
        <f t="shared" si="3"/>
        <v>Resto</v>
      </c>
      <c r="N121" s="49"/>
      <c r="O121" s="50"/>
      <c r="P121" s="50"/>
      <c r="Q121" s="50"/>
    </row>
    <row r="122" spans="1:17" x14ac:dyDescent="0.25">
      <c r="A122" s="61" t="s">
        <v>1325</v>
      </c>
      <c r="B122" s="65">
        <v>5885</v>
      </c>
      <c r="C122" s="3" t="s">
        <v>17</v>
      </c>
      <c r="D122" s="3" t="s">
        <v>1326</v>
      </c>
      <c r="E122" s="1">
        <f>VLOOKUP($B122,Conteo_municipios!$A$2:$I$1123,5)</f>
        <v>3133</v>
      </c>
      <c r="F122" s="75">
        <f>VLOOKUP($B122,Conteo_municipios!$A$2:$I$1123,9)</f>
        <v>3.5</v>
      </c>
      <c r="G122" s="5">
        <v>3</v>
      </c>
      <c r="H122" s="5">
        <v>0.15</v>
      </c>
      <c r="I122" s="5" t="s">
        <v>12</v>
      </c>
      <c r="J122" s="4" t="s">
        <v>13</v>
      </c>
      <c r="K122" s="1" t="str">
        <f>IF(E122&gt;=160000,"Intermedia",IF(E122&gt;=40000,IF(F122&gt;=7,"Intermedia","Pequeña"),IF(E122&gt;=20000,"Tipo I_II","Resto")))</f>
        <v>Resto</v>
      </c>
      <c r="L122" s="2" t="str">
        <f t="shared" si="3"/>
        <v>Resto</v>
      </c>
      <c r="N122" s="49"/>
      <c r="O122" s="50"/>
      <c r="P122" s="50"/>
      <c r="Q122" s="50"/>
    </row>
    <row r="123" spans="1:17" x14ac:dyDescent="0.25">
      <c r="A123" s="61" t="s">
        <v>288</v>
      </c>
      <c r="B123" s="65">
        <v>5887</v>
      </c>
      <c r="C123" s="3" t="s">
        <v>17</v>
      </c>
      <c r="D123" s="3" t="s">
        <v>289</v>
      </c>
      <c r="E123" s="1">
        <f>VLOOKUP($B123,Conteo_municipios!$A$2:$I$1123,5)</f>
        <v>28993</v>
      </c>
      <c r="F123" s="75">
        <f>VLOOKUP($B123,Conteo_municipios!$A$2:$I$1123,9)</f>
        <v>4.3999999999999995</v>
      </c>
      <c r="G123" s="5">
        <v>3</v>
      </c>
      <c r="H123" s="5">
        <v>0.15</v>
      </c>
      <c r="I123" s="5" t="s">
        <v>12</v>
      </c>
      <c r="J123" s="4" t="s">
        <v>13</v>
      </c>
      <c r="K123" s="1" t="str">
        <f>IF(E123&gt;=160000,"Intermedia",IF(E123&gt;=40000,IF(F123&gt;=7,"Intermedia","Pequeña"),IF(E123&gt;=20000,"Tipo I_II","Resto")))</f>
        <v>Tipo I_II</v>
      </c>
      <c r="L123" s="2" t="str">
        <f t="shared" si="3"/>
        <v>Tipo I_II_L|M</v>
      </c>
      <c r="N123" s="49"/>
      <c r="O123" s="50"/>
      <c r="P123" s="50"/>
      <c r="Q123" s="50"/>
    </row>
    <row r="124" spans="1:17" x14ac:dyDescent="0.25">
      <c r="A124" s="61" t="s">
        <v>867</v>
      </c>
      <c r="B124" s="65">
        <v>5890</v>
      </c>
      <c r="C124" s="3" t="s">
        <v>17</v>
      </c>
      <c r="D124" s="3" t="s">
        <v>868</v>
      </c>
      <c r="E124" s="1">
        <f>VLOOKUP($B124,Conteo_municipios!$A$2:$I$1123,5)</f>
        <v>7839</v>
      </c>
      <c r="F124" s="75">
        <f>VLOOKUP($B124,Conteo_municipios!$A$2:$I$1123,9)</f>
        <v>3.8000000000000003</v>
      </c>
      <c r="G124" s="5">
        <v>3</v>
      </c>
      <c r="H124" s="5">
        <v>0.15</v>
      </c>
      <c r="I124" s="5" t="s">
        <v>12</v>
      </c>
      <c r="J124" s="4" t="s">
        <v>13</v>
      </c>
      <c r="K124" s="1" t="str">
        <f>IF(E124&gt;=160000,"Intermedia",IF(E124&gt;=40000,IF(F124&gt;=7,"Intermedia","Pequeña"),IF(E124&gt;=20000,"Tipo I_II","Resto")))</f>
        <v>Resto</v>
      </c>
      <c r="L124" s="2" t="str">
        <f t="shared" si="3"/>
        <v>Resto</v>
      </c>
      <c r="N124" s="49"/>
      <c r="O124" s="50"/>
      <c r="P124" s="50"/>
      <c r="Q124" s="50"/>
    </row>
    <row r="125" spans="1:17" x14ac:dyDescent="0.25">
      <c r="A125" s="61" t="s">
        <v>767</v>
      </c>
      <c r="B125" s="65">
        <v>5893</v>
      </c>
      <c r="C125" s="3" t="s">
        <v>17</v>
      </c>
      <c r="D125" s="3" t="s">
        <v>768</v>
      </c>
      <c r="E125" s="1">
        <f>VLOOKUP($B125,Conteo_municipios!$A$2:$I$1123,5)</f>
        <v>12084</v>
      </c>
      <c r="F125" s="75">
        <f>VLOOKUP($B125,Conteo_municipios!$A$2:$I$1123,9)</f>
        <v>3.1</v>
      </c>
      <c r="G125" s="5">
        <v>3</v>
      </c>
      <c r="H125" s="5">
        <v>0.15</v>
      </c>
      <c r="I125" s="5" t="s">
        <v>12</v>
      </c>
      <c r="J125" s="4" t="s">
        <v>13</v>
      </c>
      <c r="K125" s="1" t="str">
        <f>IF(E125&gt;=160000,"Intermedia",IF(E125&gt;=40000,IF(F125&gt;=7,"Intermedia","Pequeña"),IF(E125&gt;=20000,"Tipo I_II","Resto")))</f>
        <v>Resto</v>
      </c>
      <c r="L125" s="2" t="str">
        <f t="shared" si="3"/>
        <v>Resto</v>
      </c>
      <c r="N125" s="49"/>
      <c r="O125" s="50"/>
      <c r="P125" s="50"/>
      <c r="Q125" s="50"/>
    </row>
    <row r="126" spans="1:17" x14ac:dyDescent="0.25">
      <c r="A126" s="61" t="s">
        <v>509</v>
      </c>
      <c r="B126" s="65">
        <v>5895</v>
      </c>
      <c r="C126" s="3" t="s">
        <v>17</v>
      </c>
      <c r="D126" s="3" t="s">
        <v>510</v>
      </c>
      <c r="E126" s="1">
        <f>VLOOKUP($B126,Conteo_municipios!$A$2:$I$1123,5)</f>
        <v>13836</v>
      </c>
      <c r="F126" s="75">
        <f>VLOOKUP($B126,Conteo_municipios!$A$2:$I$1123,9)</f>
        <v>5.5</v>
      </c>
      <c r="G126" s="5">
        <v>3</v>
      </c>
      <c r="H126" s="5">
        <v>0.15</v>
      </c>
      <c r="I126" s="5" t="s">
        <v>12</v>
      </c>
      <c r="J126" s="4" t="s">
        <v>13</v>
      </c>
      <c r="K126" s="1" t="str">
        <f>IF(E126&gt;=160000,"Intermedia",IF(E126&gt;=40000,IF(F126&gt;=7,"Intermedia","Pequeña"),IF(E126&gt;=20000,"Tipo I_II","Resto")))</f>
        <v>Resto</v>
      </c>
      <c r="L126" s="2" t="str">
        <f t="shared" si="3"/>
        <v>Resto</v>
      </c>
      <c r="M126" t="b">
        <f t="shared" ref="M126" si="6">E126&gt;=160000</f>
        <v>0</v>
      </c>
      <c r="N126" s="49"/>
      <c r="O126" s="50"/>
      <c r="P126" s="50"/>
      <c r="Q126" s="50"/>
    </row>
    <row r="127" spans="1:17" x14ac:dyDescent="0.25">
      <c r="A127" s="61" t="s">
        <v>22</v>
      </c>
      <c r="B127" s="64">
        <v>8001</v>
      </c>
      <c r="C127" s="1" t="s">
        <v>23</v>
      </c>
      <c r="D127" s="1" t="s">
        <v>24</v>
      </c>
      <c r="E127" s="1">
        <f>VLOOKUP($B127,Conteo_municipios!$A$2:$I$1123,5)</f>
        <v>1114140</v>
      </c>
      <c r="F127" s="75">
        <f>VLOOKUP($B127,Conteo_municipios!$A$2:$I$1123,9)</f>
        <v>6.3</v>
      </c>
      <c r="G127" s="4">
        <v>2</v>
      </c>
      <c r="H127" s="4">
        <v>0.1</v>
      </c>
      <c r="I127" s="4" t="s">
        <v>25</v>
      </c>
      <c r="J127" s="4" t="s">
        <v>26</v>
      </c>
      <c r="K127" s="1" t="s">
        <v>14</v>
      </c>
      <c r="L127" s="2" t="s">
        <v>27</v>
      </c>
      <c r="N127" s="49"/>
      <c r="O127" s="50"/>
      <c r="P127" s="50"/>
      <c r="Q127" s="50"/>
    </row>
    <row r="128" spans="1:17" x14ac:dyDescent="0.25">
      <c r="A128" s="61" t="s">
        <v>213</v>
      </c>
      <c r="B128" s="65">
        <v>8078</v>
      </c>
      <c r="C128" s="3" t="s">
        <v>23</v>
      </c>
      <c r="D128" s="3" t="s">
        <v>214</v>
      </c>
      <c r="E128" s="1">
        <f>VLOOKUP($B128,Conteo_municipios!$A$2:$I$1123,5)</f>
        <v>58867</v>
      </c>
      <c r="F128" s="75">
        <f>VLOOKUP($B128,Conteo_municipios!$A$2:$I$1123,9)</f>
        <v>4.5</v>
      </c>
      <c r="G128" s="5">
        <v>2</v>
      </c>
      <c r="H128" s="5">
        <v>0.1</v>
      </c>
      <c r="I128" s="5" t="s">
        <v>25</v>
      </c>
      <c r="J128" s="4" t="s">
        <v>26</v>
      </c>
      <c r="K128" s="1" t="str">
        <f>IF(E128&gt;=160000,"Intermedia",IF(E128&gt;=40000,IF(F128&gt;=7,"Intermedia","Pequeña"),IF(E128&gt;=20000,"Tipo I_II","Resto")))</f>
        <v>Pequeña</v>
      </c>
      <c r="L128" s="2" t="str">
        <f t="shared" si="3"/>
        <v>Pequeña_L|M</v>
      </c>
      <c r="N128" s="49"/>
      <c r="O128" s="50"/>
      <c r="P128" s="50"/>
      <c r="Q128" s="50"/>
    </row>
    <row r="129" spans="1:17" x14ac:dyDescent="0.25">
      <c r="A129" s="61" t="s">
        <v>422</v>
      </c>
      <c r="B129" s="65">
        <v>8137</v>
      </c>
      <c r="C129" s="3" t="s">
        <v>23</v>
      </c>
      <c r="D129" s="3" t="s">
        <v>423</v>
      </c>
      <c r="E129" s="1">
        <f>VLOOKUP($B129,Conteo_municipios!$A$2:$I$1123,5)</f>
        <v>22223</v>
      </c>
      <c r="F129" s="75">
        <f>VLOOKUP($B129,Conteo_municipios!$A$2:$I$1123,9)</f>
        <v>4.8</v>
      </c>
      <c r="G129" s="5">
        <v>2</v>
      </c>
      <c r="H129" s="5">
        <v>0.1</v>
      </c>
      <c r="I129" s="5" t="s">
        <v>25</v>
      </c>
      <c r="J129" s="4" t="s">
        <v>26</v>
      </c>
      <c r="K129" s="1" t="str">
        <f>IF(E129&gt;=160000,"Intermedia",IF(E129&gt;=40000,IF(F129&gt;=7,"Intermedia","Pequeña"),IF(E129&gt;=20000,"Tipo I_II","Resto")))</f>
        <v>Tipo I_II</v>
      </c>
      <c r="L129" s="2" t="str">
        <f t="shared" si="3"/>
        <v>Tipo I_II_L|M</v>
      </c>
      <c r="N129" s="49"/>
      <c r="O129" s="50"/>
      <c r="P129" s="50"/>
      <c r="Q129" s="50"/>
    </row>
    <row r="130" spans="1:17" x14ac:dyDescent="0.25">
      <c r="A130" s="61" t="s">
        <v>703</v>
      </c>
      <c r="B130" s="65">
        <v>8141</v>
      </c>
      <c r="C130" s="3" t="s">
        <v>23</v>
      </c>
      <c r="D130" s="3" t="s">
        <v>370</v>
      </c>
      <c r="E130" s="1">
        <f>VLOOKUP($B130,Conteo_municipios!$A$2:$I$1123,5)</f>
        <v>15237</v>
      </c>
      <c r="F130" s="75">
        <f>VLOOKUP($B130,Conteo_municipios!$A$2:$I$1123,9)</f>
        <v>5</v>
      </c>
      <c r="G130" s="5">
        <v>2</v>
      </c>
      <c r="H130" s="5">
        <v>0.1</v>
      </c>
      <c r="I130" s="5" t="s">
        <v>25</v>
      </c>
      <c r="J130" s="4" t="s">
        <v>26</v>
      </c>
      <c r="K130" s="1" t="str">
        <f>IF(E130&gt;=160000,"Intermedia",IF(E130&gt;=40000,IF(F130&gt;=7,"Intermedia","Pequeña"),IF(E130&gt;=20000,"Tipo I_II","Resto")))</f>
        <v>Resto</v>
      </c>
      <c r="L130" s="2" t="str">
        <f t="shared" si="3"/>
        <v>Resto</v>
      </c>
      <c r="N130" s="49"/>
      <c r="O130" s="50"/>
      <c r="P130" s="50"/>
      <c r="Q130" s="50"/>
    </row>
    <row r="131" spans="1:17" x14ac:dyDescent="0.25">
      <c r="A131" s="61" t="s">
        <v>274</v>
      </c>
      <c r="B131" s="65">
        <v>8296</v>
      </c>
      <c r="C131" s="3" t="s">
        <v>23</v>
      </c>
      <c r="D131" s="3" t="s">
        <v>275</v>
      </c>
      <c r="E131" s="1">
        <f>VLOOKUP($B131,Conteo_municipios!$A$2:$I$1123,5)</f>
        <v>52356</v>
      </c>
      <c r="F131" s="75">
        <f>VLOOKUP($B131,Conteo_municipios!$A$2:$I$1123,9)</f>
        <v>5</v>
      </c>
      <c r="G131" s="5">
        <v>2</v>
      </c>
      <c r="H131" s="5">
        <v>0.1</v>
      </c>
      <c r="I131" s="5" t="s">
        <v>25</v>
      </c>
      <c r="J131" s="4" t="s">
        <v>26</v>
      </c>
      <c r="K131" s="1" t="str">
        <f>IF(E131&gt;=160000,"Intermedia",IF(E131&gt;=40000,IF(F131&gt;=7,"Intermedia","Pequeña"),IF(E131&gt;=20000,"Tipo I_II","Resto")))</f>
        <v>Pequeña</v>
      </c>
      <c r="L131" s="2" t="str">
        <f t="shared" si="3"/>
        <v>Pequeña_L|M</v>
      </c>
      <c r="N131" s="49"/>
      <c r="O131" s="50"/>
      <c r="P131" s="50"/>
      <c r="Q131" s="50"/>
    </row>
    <row r="132" spans="1:17" x14ac:dyDescent="0.25">
      <c r="A132" s="61" t="s">
        <v>677</v>
      </c>
      <c r="B132" s="65">
        <v>8372</v>
      </c>
      <c r="C132" s="3" t="s">
        <v>23</v>
      </c>
      <c r="D132" s="3" t="s">
        <v>678</v>
      </c>
      <c r="E132" s="1">
        <f>VLOOKUP($B132,Conteo_municipios!$A$2:$I$1123,5)</f>
        <v>16867</v>
      </c>
      <c r="F132" s="75">
        <f>VLOOKUP($B132,Conteo_municipios!$A$2:$I$1123,9)</f>
        <v>8.5</v>
      </c>
      <c r="G132" s="5">
        <v>2</v>
      </c>
      <c r="H132" s="5">
        <v>0.1</v>
      </c>
      <c r="I132" s="5" t="s">
        <v>25</v>
      </c>
      <c r="J132" s="4" t="s">
        <v>26</v>
      </c>
      <c r="K132" s="1" t="str">
        <f>IF(E132&gt;=160000,"Intermedia",IF(E132&gt;=40000,IF(F132&gt;=7,"Intermedia","Pequeña"),IF(E132&gt;=20000,"Tipo I_II","Resto")))</f>
        <v>Resto</v>
      </c>
      <c r="L132" s="2" t="str">
        <f t="shared" si="3"/>
        <v>Resto</v>
      </c>
      <c r="N132" s="49"/>
      <c r="O132" s="50"/>
      <c r="P132" s="50"/>
      <c r="Q132" s="50"/>
    </row>
    <row r="133" spans="1:17" x14ac:dyDescent="0.25">
      <c r="A133" s="61" t="s">
        <v>579</v>
      </c>
      <c r="B133" s="65">
        <v>8421</v>
      </c>
      <c r="C133" s="3" t="s">
        <v>23</v>
      </c>
      <c r="D133" s="3" t="s">
        <v>580</v>
      </c>
      <c r="E133" s="1">
        <f>VLOOKUP($B133,Conteo_municipios!$A$2:$I$1123,5)</f>
        <v>26802</v>
      </c>
      <c r="F133" s="75">
        <f>VLOOKUP($B133,Conteo_municipios!$A$2:$I$1123,9)</f>
        <v>4.5999999999999996</v>
      </c>
      <c r="G133" s="5">
        <v>2</v>
      </c>
      <c r="H133" s="5">
        <v>0.1</v>
      </c>
      <c r="I133" s="5" t="s">
        <v>25</v>
      </c>
      <c r="J133" s="4" t="s">
        <v>26</v>
      </c>
      <c r="K133" s="1" t="str">
        <f>IF(E133&gt;=160000,"Intermedia",IF(E133&gt;=40000,IF(F133&gt;=7,"Intermedia","Pequeña"),IF(E133&gt;=20000,"Tipo I_II","Resto")))</f>
        <v>Tipo I_II</v>
      </c>
      <c r="L133" s="2" t="str">
        <f t="shared" si="3"/>
        <v>Tipo I_II_L|M</v>
      </c>
      <c r="N133" s="49"/>
      <c r="O133" s="50"/>
      <c r="P133" s="50"/>
      <c r="Q133" s="50"/>
    </row>
    <row r="134" spans="1:17" x14ac:dyDescent="0.25">
      <c r="A134" s="61" t="s">
        <v>119</v>
      </c>
      <c r="B134" s="65">
        <v>8433</v>
      </c>
      <c r="C134" s="3" t="s">
        <v>23</v>
      </c>
      <c r="D134" s="3" t="s">
        <v>120</v>
      </c>
      <c r="E134" s="1">
        <f>VLOOKUP($B134,Conteo_municipios!$A$2:$I$1123,5)</f>
        <v>116792</v>
      </c>
      <c r="F134" s="75">
        <f>VLOOKUP($B134,Conteo_municipios!$A$2:$I$1123,9)</f>
        <v>5.0999999999999996</v>
      </c>
      <c r="G134" s="5">
        <v>2</v>
      </c>
      <c r="H134" s="5">
        <v>0.1</v>
      </c>
      <c r="I134" s="5" t="s">
        <v>25</v>
      </c>
      <c r="J134" s="4" t="s">
        <v>26</v>
      </c>
      <c r="K134" s="1" t="str">
        <f>IF(E134&gt;=160000,"Intermedia",IF(E134&gt;=40000,IF(F134&gt;=7,"Intermedia","Pequeña"),IF(E134&gt;=20000,"Tipo I_II","Resto")))</f>
        <v>Pequeña</v>
      </c>
      <c r="L134" s="2" t="str">
        <f t="shared" si="3"/>
        <v>Pequeña_L|M</v>
      </c>
      <c r="N134" s="49"/>
      <c r="O134" s="50"/>
      <c r="P134" s="50"/>
      <c r="Q134" s="50"/>
    </row>
    <row r="135" spans="1:17" x14ac:dyDescent="0.25">
      <c r="A135" s="61" t="s">
        <v>525</v>
      </c>
      <c r="B135" s="65">
        <v>8436</v>
      </c>
      <c r="C135" s="3" t="s">
        <v>23</v>
      </c>
      <c r="D135" s="3" t="s">
        <v>526</v>
      </c>
      <c r="E135" s="1">
        <f>VLOOKUP($B135,Conteo_municipios!$A$2:$I$1123,5)</f>
        <v>18391</v>
      </c>
      <c r="F135" s="75">
        <f>VLOOKUP($B135,Conteo_municipios!$A$2:$I$1123,9)</f>
        <v>5.0999999999999996</v>
      </c>
      <c r="G135" s="5">
        <v>2</v>
      </c>
      <c r="H135" s="5">
        <v>0.1</v>
      </c>
      <c r="I135" s="5" t="s">
        <v>25</v>
      </c>
      <c r="J135" s="4" t="s">
        <v>26</v>
      </c>
      <c r="K135" s="1" t="str">
        <f>IF(E135&gt;=160000,"Intermedia",IF(E135&gt;=40000,IF(F135&gt;=7,"Intermedia","Pequeña"),IF(E135&gt;=20000,"Tipo I_II","Resto")))</f>
        <v>Resto</v>
      </c>
      <c r="L135" s="2" t="str">
        <f t="shared" si="3"/>
        <v>Resto</v>
      </c>
      <c r="N135" s="49"/>
      <c r="O135" s="50"/>
      <c r="P135" s="50"/>
      <c r="Q135" s="50"/>
    </row>
    <row r="136" spans="1:17" x14ac:dyDescent="0.25">
      <c r="A136" s="61" t="s">
        <v>332</v>
      </c>
      <c r="B136" s="65">
        <v>8520</v>
      </c>
      <c r="C136" s="3" t="s">
        <v>23</v>
      </c>
      <c r="D136" s="3" t="s">
        <v>333</v>
      </c>
      <c r="E136" s="1">
        <f>VLOOKUP($B136,Conteo_municipios!$A$2:$I$1123,5)</f>
        <v>26407</v>
      </c>
      <c r="F136" s="75">
        <f>VLOOKUP($B136,Conteo_municipios!$A$2:$I$1123,9)</f>
        <v>6.1999999999999993</v>
      </c>
      <c r="G136" s="5">
        <v>2</v>
      </c>
      <c r="H136" s="5">
        <v>0.1</v>
      </c>
      <c r="I136" s="5" t="s">
        <v>25</v>
      </c>
      <c r="J136" s="4" t="s">
        <v>26</v>
      </c>
      <c r="K136" s="1" t="str">
        <f>IF(E136&gt;=160000,"Intermedia",IF(E136&gt;=40000,IF(F136&gt;=7,"Intermedia","Pequeña"),IF(E136&gt;=20000,"Tipo I_II","Resto")))</f>
        <v>Tipo I_II</v>
      </c>
      <c r="L136" s="2" t="str">
        <f t="shared" si="3"/>
        <v>Tipo I_II_L|M</v>
      </c>
      <c r="N136" s="49"/>
      <c r="O136" s="50"/>
      <c r="P136" s="50"/>
      <c r="Q136" s="50"/>
    </row>
    <row r="137" spans="1:17" x14ac:dyDescent="0.25">
      <c r="A137" s="61" t="s">
        <v>1425</v>
      </c>
      <c r="B137" s="65">
        <v>8549</v>
      </c>
      <c r="C137" s="3" t="s">
        <v>23</v>
      </c>
      <c r="D137" s="3" t="s">
        <v>1426</v>
      </c>
      <c r="E137" s="1">
        <f>VLOOKUP($B137,Conteo_municipios!$A$2:$I$1123,5)</f>
        <v>4557</v>
      </c>
      <c r="F137" s="75">
        <f>VLOOKUP($B137,Conteo_municipios!$A$2:$I$1123,9)</f>
        <v>5</v>
      </c>
      <c r="G137" s="5">
        <v>2</v>
      </c>
      <c r="H137" s="5">
        <v>0.1</v>
      </c>
      <c r="I137" s="5" t="s">
        <v>25</v>
      </c>
      <c r="J137" s="4" t="s">
        <v>26</v>
      </c>
      <c r="K137" s="1" t="str">
        <f>IF(E137&gt;=160000,"Intermedia",IF(E137&gt;=40000,IF(F137&gt;=7,"Intermedia","Pequeña"),IF(E137&gt;=20000,"Tipo I_II","Resto")))</f>
        <v>Resto</v>
      </c>
      <c r="L137" s="2" t="str">
        <f t="shared" si="3"/>
        <v>Resto</v>
      </c>
      <c r="N137" s="49"/>
      <c r="O137" s="50"/>
      <c r="P137" s="50"/>
      <c r="Q137" s="50"/>
    </row>
    <row r="138" spans="1:17" x14ac:dyDescent="0.25">
      <c r="A138" s="61" t="s">
        <v>573</v>
      </c>
      <c r="B138" s="65">
        <v>8558</v>
      </c>
      <c r="C138" s="3" t="s">
        <v>23</v>
      </c>
      <c r="D138" s="3" t="s">
        <v>574</v>
      </c>
      <c r="E138" s="1">
        <f>VLOOKUP($B138,Conteo_municipios!$A$2:$I$1123,5)</f>
        <v>14630</v>
      </c>
      <c r="F138" s="75">
        <f>VLOOKUP($B138,Conteo_municipios!$A$2:$I$1123,9)</f>
        <v>5</v>
      </c>
      <c r="G138" s="5">
        <v>2</v>
      </c>
      <c r="H138" s="5">
        <v>0.1</v>
      </c>
      <c r="I138" s="5" t="s">
        <v>25</v>
      </c>
      <c r="J138" s="4" t="s">
        <v>26</v>
      </c>
      <c r="K138" s="1" t="str">
        <f>IF(E138&gt;=160000,"Intermedia",IF(E138&gt;=40000,IF(F138&gt;=7,"Intermedia","Pequeña"),IF(E138&gt;=20000,"Tipo I_II","Resto")))</f>
        <v>Resto</v>
      </c>
      <c r="L138" s="2" t="str">
        <f t="shared" si="3"/>
        <v>Resto</v>
      </c>
      <c r="N138" s="49"/>
      <c r="O138" s="50"/>
      <c r="P138" s="50"/>
      <c r="Q138" s="50"/>
    </row>
    <row r="139" spans="1:17" x14ac:dyDescent="0.25">
      <c r="A139" s="61" t="s">
        <v>646</v>
      </c>
      <c r="B139" s="65">
        <v>8560</v>
      </c>
      <c r="C139" s="3" t="s">
        <v>23</v>
      </c>
      <c r="D139" s="3" t="s">
        <v>647</v>
      </c>
      <c r="E139" s="1">
        <f>VLOOKUP($B139,Conteo_municipios!$A$2:$I$1123,5)</f>
        <v>22298</v>
      </c>
      <c r="F139" s="75">
        <f>VLOOKUP($B139,Conteo_municipios!$A$2:$I$1123,9)</f>
        <v>5.0999999999999996</v>
      </c>
      <c r="G139" s="5">
        <v>2</v>
      </c>
      <c r="H139" s="5">
        <v>0.1</v>
      </c>
      <c r="I139" s="5" t="s">
        <v>25</v>
      </c>
      <c r="J139" s="4" t="s">
        <v>26</v>
      </c>
      <c r="K139" s="1" t="str">
        <f>IF(E139&gt;=160000,"Intermedia",IF(E139&gt;=40000,IF(F139&gt;=7,"Intermedia","Pequeña"),IF(E139&gt;=20000,"Tipo I_II","Resto")))</f>
        <v>Tipo I_II</v>
      </c>
      <c r="L139" s="2" t="str">
        <f t="shared" si="3"/>
        <v>Tipo I_II_L|M</v>
      </c>
      <c r="N139" s="49"/>
      <c r="O139" s="50"/>
      <c r="P139" s="50"/>
      <c r="Q139" s="50"/>
    </row>
    <row r="140" spans="1:17" x14ac:dyDescent="0.25">
      <c r="A140" s="61" t="s">
        <v>352</v>
      </c>
      <c r="B140" s="65">
        <v>8573</v>
      </c>
      <c r="C140" s="3" t="s">
        <v>23</v>
      </c>
      <c r="D140" s="3" t="s">
        <v>353</v>
      </c>
      <c r="E140" s="1">
        <f>VLOOKUP($B140,Conteo_municipios!$A$2:$I$1123,5)</f>
        <v>46826</v>
      </c>
      <c r="F140" s="75">
        <f>VLOOKUP($B140,Conteo_municipios!$A$2:$I$1123,9)</f>
        <v>5.6</v>
      </c>
      <c r="G140" s="5">
        <v>2</v>
      </c>
      <c r="H140" s="5">
        <v>0.1</v>
      </c>
      <c r="I140" s="5" t="s">
        <v>25</v>
      </c>
      <c r="J140" s="4" t="s">
        <v>26</v>
      </c>
      <c r="K140" s="1" t="str">
        <f>IF(E140&gt;=160000,"Intermedia",IF(E140&gt;=40000,IF(F140&gt;=7,"Intermedia","Pequeña"),IF(E140&gt;=20000,"Tipo I_II","Resto")))</f>
        <v>Pequeña</v>
      </c>
      <c r="L140" s="2" t="str">
        <f t="shared" si="3"/>
        <v>Pequeña_L|M</v>
      </c>
      <c r="N140" s="49"/>
      <c r="O140" s="50"/>
      <c r="P140" s="50"/>
      <c r="Q140" s="50"/>
    </row>
    <row r="141" spans="1:17" x14ac:dyDescent="0.25">
      <c r="A141" s="61" t="s">
        <v>441</v>
      </c>
      <c r="B141" s="65">
        <v>8606</v>
      </c>
      <c r="C141" s="3" t="s">
        <v>23</v>
      </c>
      <c r="D141" s="3" t="s">
        <v>442</v>
      </c>
      <c r="E141" s="1">
        <f>VLOOKUP($B141,Conteo_municipios!$A$2:$I$1123,5)</f>
        <v>24839</v>
      </c>
      <c r="F141" s="75">
        <f>VLOOKUP($B141,Conteo_municipios!$A$2:$I$1123,9)</f>
        <v>4.3999999999999995</v>
      </c>
      <c r="G141" s="5">
        <v>2</v>
      </c>
      <c r="H141" s="5">
        <v>0.1</v>
      </c>
      <c r="I141" s="5" t="s">
        <v>25</v>
      </c>
      <c r="J141" s="4" t="s">
        <v>26</v>
      </c>
      <c r="K141" s="1" t="str">
        <f>IF(E141&gt;=160000,"Intermedia",IF(E141&gt;=40000,IF(F141&gt;=7,"Intermedia","Pequeña"),IF(E141&gt;=20000,"Tipo I_II","Resto")))</f>
        <v>Tipo I_II</v>
      </c>
      <c r="L141" s="2" t="str">
        <f t="shared" si="3"/>
        <v>Tipo I_II_L|M</v>
      </c>
      <c r="N141" s="49"/>
      <c r="O141" s="50"/>
      <c r="P141" s="50"/>
      <c r="Q141" s="50"/>
    </row>
    <row r="142" spans="1:17" x14ac:dyDescent="0.25">
      <c r="A142" s="61" t="s">
        <v>309</v>
      </c>
      <c r="B142" s="65">
        <v>8634</v>
      </c>
      <c r="C142" s="3" t="s">
        <v>23</v>
      </c>
      <c r="D142" s="3" t="s">
        <v>310</v>
      </c>
      <c r="E142" s="1">
        <f>VLOOKUP($B142,Conteo_municipios!$A$2:$I$1123,5)</f>
        <v>30582</v>
      </c>
      <c r="F142" s="75">
        <f>VLOOKUP($B142,Conteo_municipios!$A$2:$I$1123,9)</f>
        <v>5.0999999999999996</v>
      </c>
      <c r="G142" s="5">
        <v>2</v>
      </c>
      <c r="H142" s="5">
        <v>0.1</v>
      </c>
      <c r="I142" s="5" t="s">
        <v>25</v>
      </c>
      <c r="J142" s="4" t="s">
        <v>26</v>
      </c>
      <c r="K142" s="1" t="str">
        <f>IF(E142&gt;=160000,"Intermedia",IF(E142&gt;=40000,IF(F142&gt;=7,"Intermedia","Pequeña"),IF(E142&gt;=20000,"Tipo I_II","Resto")))</f>
        <v>Tipo I_II</v>
      </c>
      <c r="L142" s="2" t="str">
        <f t="shared" si="3"/>
        <v>Tipo I_II_L|M</v>
      </c>
      <c r="N142" s="49"/>
      <c r="O142" s="50"/>
      <c r="P142" s="50"/>
      <c r="Q142" s="50"/>
    </row>
    <row r="143" spans="1:17" x14ac:dyDescent="0.25">
      <c r="A143" s="61" t="s">
        <v>153</v>
      </c>
      <c r="B143" s="65">
        <v>8638</v>
      </c>
      <c r="C143" s="3" t="s">
        <v>23</v>
      </c>
      <c r="D143" s="3" t="s">
        <v>154</v>
      </c>
      <c r="E143" s="1">
        <f>VLOOKUP($B143,Conteo_municipios!$A$2:$I$1123,5)</f>
        <v>88101</v>
      </c>
      <c r="F143" s="75">
        <f>VLOOKUP($B143,Conteo_municipios!$A$2:$I$1123,9)</f>
        <v>4.6999999999999993</v>
      </c>
      <c r="G143" s="5">
        <v>2</v>
      </c>
      <c r="H143" s="5">
        <v>0.1</v>
      </c>
      <c r="I143" s="5" t="s">
        <v>25</v>
      </c>
      <c r="J143" s="4" t="s">
        <v>26</v>
      </c>
      <c r="K143" s="1" t="str">
        <f>IF(E143&gt;=160000,"Intermedia",IF(E143&gt;=40000,IF(F143&gt;=7,"Intermedia","Pequeña"),IF(E143&gt;=20000,"Tipo I_II","Resto")))</f>
        <v>Pequeña</v>
      </c>
      <c r="L143" s="2" t="str">
        <f t="shared" si="3"/>
        <v>Pequeña_L|M</v>
      </c>
      <c r="N143" s="49"/>
      <c r="O143" s="50"/>
      <c r="P143" s="50"/>
      <c r="Q143" s="50"/>
    </row>
    <row r="144" spans="1:17" x14ac:dyDescent="0.25">
      <c r="A144" s="61" t="s">
        <v>597</v>
      </c>
      <c r="B144" s="65">
        <v>8675</v>
      </c>
      <c r="C144" s="3" t="s">
        <v>23</v>
      </c>
      <c r="D144" s="3" t="s">
        <v>598</v>
      </c>
      <c r="E144" s="1">
        <f>VLOOKUP($B144,Conteo_municipios!$A$2:$I$1123,5)</f>
        <v>12260</v>
      </c>
      <c r="F144" s="75">
        <f>VLOOKUP($B144,Conteo_municipios!$A$2:$I$1123,9)</f>
        <v>5</v>
      </c>
      <c r="G144" s="5">
        <v>2</v>
      </c>
      <c r="H144" s="5">
        <v>0.1</v>
      </c>
      <c r="I144" s="5" t="s">
        <v>25</v>
      </c>
      <c r="J144" s="4" t="s">
        <v>26</v>
      </c>
      <c r="K144" s="1" t="str">
        <f>IF(E144&gt;=160000,"Intermedia",IF(E144&gt;=40000,IF(F144&gt;=7,"Intermedia","Pequeña"),IF(E144&gt;=20000,"Tipo I_II","Resto")))</f>
        <v>Resto</v>
      </c>
      <c r="L144" s="2" t="str">
        <f t="shared" si="3"/>
        <v>Resto</v>
      </c>
      <c r="N144" s="49"/>
      <c r="O144" s="50"/>
      <c r="P144" s="50"/>
      <c r="Q144" s="50"/>
    </row>
    <row r="145" spans="1:17" x14ac:dyDescent="0.25">
      <c r="A145" s="61" t="s">
        <v>334</v>
      </c>
      <c r="B145" s="65">
        <v>8685</v>
      </c>
      <c r="C145" s="3" t="s">
        <v>23</v>
      </c>
      <c r="D145" s="3" t="s">
        <v>335</v>
      </c>
      <c r="E145" s="1">
        <f>VLOOKUP($B145,Conteo_municipios!$A$2:$I$1123,5)</f>
        <v>27153</v>
      </c>
      <c r="F145" s="75">
        <f>VLOOKUP($B145,Conteo_municipios!$A$2:$I$1123,9)</f>
        <v>4.8999999999999995</v>
      </c>
      <c r="G145" s="5">
        <v>2</v>
      </c>
      <c r="H145" s="5">
        <v>0.1</v>
      </c>
      <c r="I145" s="5" t="s">
        <v>25</v>
      </c>
      <c r="J145" s="4" t="s">
        <v>26</v>
      </c>
      <c r="K145" s="1" t="str">
        <f>IF(E145&gt;=160000,"Intermedia",IF(E145&gt;=40000,IF(F145&gt;=7,"Intermedia","Pequeña"),IF(E145&gt;=20000,"Tipo I_II","Resto")))</f>
        <v>Tipo I_II</v>
      </c>
      <c r="L145" s="2" t="str">
        <f t="shared" si="3"/>
        <v>Tipo I_II_L|M</v>
      </c>
      <c r="N145" s="49"/>
      <c r="O145" s="50"/>
      <c r="P145" s="50"/>
      <c r="Q145" s="50"/>
    </row>
    <row r="146" spans="1:17" x14ac:dyDescent="0.25">
      <c r="A146" s="61" t="s">
        <v>41</v>
      </c>
      <c r="B146" s="64">
        <v>8758</v>
      </c>
      <c r="C146" s="1" t="s">
        <v>23</v>
      </c>
      <c r="D146" s="1" t="s">
        <v>42</v>
      </c>
      <c r="E146" s="1">
        <f>VLOOKUP($B146,Conteo_municipios!$A$2:$I$1123,5)</f>
        <v>534204</v>
      </c>
      <c r="F146" s="75">
        <f>VLOOKUP($B146,Conteo_municipios!$A$2:$I$1123,9)</f>
        <v>5.5</v>
      </c>
      <c r="G146" s="4">
        <v>2</v>
      </c>
      <c r="H146" s="4">
        <v>0.1</v>
      </c>
      <c r="I146" s="4" t="s">
        <v>25</v>
      </c>
      <c r="J146" s="4" t="s">
        <v>26</v>
      </c>
      <c r="K146" s="1" t="str">
        <f>IF(E146&gt;=160000,"Intermedia",IF(E146&gt;=40000,IF(F146&gt;=7,"Intermedia","Pequeña"),IF(E146&gt;=20000,"Tipo I_II","Resto")))</f>
        <v>Intermedia</v>
      </c>
      <c r="L146" s="2" t="str">
        <f t="shared" si="3"/>
        <v>Intermedia_L|M</v>
      </c>
      <c r="N146" s="49"/>
      <c r="O146" s="50"/>
      <c r="P146" s="50"/>
      <c r="Q146" s="50"/>
    </row>
    <row r="147" spans="1:17" x14ac:dyDescent="0.25">
      <c r="A147" s="61" t="s">
        <v>679</v>
      </c>
      <c r="B147" s="65">
        <v>8770</v>
      </c>
      <c r="C147" s="3" t="s">
        <v>23</v>
      </c>
      <c r="D147" s="3" t="s">
        <v>680</v>
      </c>
      <c r="E147" s="1">
        <f>VLOOKUP($B147,Conteo_municipios!$A$2:$I$1123,5)</f>
        <v>11166</v>
      </c>
      <c r="F147" s="75">
        <f>VLOOKUP($B147,Conteo_municipios!$A$2:$I$1123,9)</f>
        <v>6.3999999999999995</v>
      </c>
      <c r="G147" s="5">
        <v>2</v>
      </c>
      <c r="H147" s="5">
        <v>0.1</v>
      </c>
      <c r="I147" s="5" t="s">
        <v>25</v>
      </c>
      <c r="J147" s="4" t="s">
        <v>26</v>
      </c>
      <c r="K147" s="1" t="str">
        <f>IF(E147&gt;=160000,"Intermedia",IF(E147&gt;=40000,IF(F147&gt;=7,"Intermedia","Pequeña"),IF(E147&gt;=20000,"Tipo I_II","Resto")))</f>
        <v>Resto</v>
      </c>
      <c r="L147" s="2" t="str">
        <f t="shared" ref="L147:L210" si="7">+IF(K147="ESPECIAL",D147,IF(K147="Resto","Resto",IF(I147="H",K147&amp;"_"&amp;I147,K147&amp;"_L|M")))</f>
        <v>Resto</v>
      </c>
      <c r="N147" s="49"/>
      <c r="O147" s="50"/>
      <c r="P147" s="50"/>
      <c r="Q147" s="50"/>
    </row>
    <row r="148" spans="1:17" x14ac:dyDescent="0.25">
      <c r="A148" s="61" t="s">
        <v>880</v>
      </c>
      <c r="B148" s="65">
        <v>8832</v>
      </c>
      <c r="C148" s="3" t="s">
        <v>23</v>
      </c>
      <c r="D148" s="3" t="s">
        <v>881</v>
      </c>
      <c r="E148" s="1">
        <f>VLOOKUP($B148,Conteo_municipios!$A$2:$I$1123,5)</f>
        <v>9665</v>
      </c>
      <c r="F148" s="75">
        <f>VLOOKUP($B148,Conteo_municipios!$A$2:$I$1123,9)</f>
        <v>4.3999999999999995</v>
      </c>
      <c r="G148" s="5">
        <v>2</v>
      </c>
      <c r="H148" s="5">
        <v>0.1</v>
      </c>
      <c r="I148" s="5" t="s">
        <v>25</v>
      </c>
      <c r="J148" s="4" t="s">
        <v>26</v>
      </c>
      <c r="K148" s="1" t="str">
        <f>IF(E148&gt;=160000,"Intermedia",IF(E148&gt;=40000,IF(F148&gt;=7,"Intermedia","Pequeña"),IF(E148&gt;=20000,"Tipo I_II","Resto")))</f>
        <v>Resto</v>
      </c>
      <c r="L148" s="2" t="str">
        <f t="shared" si="7"/>
        <v>Resto</v>
      </c>
      <c r="N148" s="49"/>
      <c r="O148" s="50"/>
      <c r="P148" s="50"/>
      <c r="Q148" s="50"/>
    </row>
    <row r="149" spans="1:17" x14ac:dyDescent="0.25">
      <c r="A149" s="61" t="s">
        <v>741</v>
      </c>
      <c r="B149" s="65">
        <v>8849</v>
      </c>
      <c r="C149" s="3" t="s">
        <v>23</v>
      </c>
      <c r="D149" s="3" t="s">
        <v>742</v>
      </c>
      <c r="E149" s="1">
        <f>VLOOKUP($B149,Conteo_municipios!$A$2:$I$1123,5)</f>
        <v>8967</v>
      </c>
      <c r="F149" s="75">
        <f>VLOOKUP($B149,Conteo_municipios!$A$2:$I$1123,9)</f>
        <v>5.5</v>
      </c>
      <c r="G149" s="5">
        <v>2</v>
      </c>
      <c r="H149" s="5">
        <v>0.1</v>
      </c>
      <c r="I149" s="5" t="s">
        <v>25</v>
      </c>
      <c r="J149" s="4" t="s">
        <v>26</v>
      </c>
      <c r="K149" s="1" t="str">
        <f>IF(E149&gt;=160000,"Intermedia",IF(E149&gt;=40000,IF(F149&gt;=7,"Intermedia","Pequeña"),IF(E149&gt;=20000,"Tipo I_II","Resto")))</f>
        <v>Resto</v>
      </c>
      <c r="L149" s="2" t="str">
        <f t="shared" si="7"/>
        <v>Resto</v>
      </c>
      <c r="N149" s="49"/>
      <c r="O149" s="50"/>
      <c r="P149" s="50"/>
      <c r="Q149" s="50"/>
    </row>
    <row r="150" spans="1:17" x14ac:dyDescent="0.25">
      <c r="A150" s="61" t="s">
        <v>10</v>
      </c>
      <c r="B150" s="64">
        <v>11001</v>
      </c>
      <c r="C150" s="1" t="s">
        <v>11</v>
      </c>
      <c r="D150" s="1" t="s">
        <v>11</v>
      </c>
      <c r="E150" s="1">
        <f>VLOOKUP($B150,Conteo_municipios!$A$2:$I$1123,5)</f>
        <v>7132874</v>
      </c>
      <c r="F150" s="75">
        <f>VLOOKUP($B150,Conteo_municipios!$A$2:$I$1123,9)</f>
        <v>7.3</v>
      </c>
      <c r="G150" s="4">
        <v>3</v>
      </c>
      <c r="H150" s="4">
        <v>0.15</v>
      </c>
      <c r="I150" s="4" t="s">
        <v>12</v>
      </c>
      <c r="J150" s="4" t="s">
        <v>13</v>
      </c>
      <c r="K150" s="1" t="s">
        <v>14</v>
      </c>
      <c r="L150" s="2" t="s">
        <v>15</v>
      </c>
      <c r="N150" s="49"/>
      <c r="O150" s="50"/>
      <c r="P150" s="50"/>
      <c r="Q150" s="50"/>
    </row>
    <row r="151" spans="1:17" x14ac:dyDescent="0.25">
      <c r="A151" s="61" t="s">
        <v>28</v>
      </c>
      <c r="B151" s="64">
        <v>13001</v>
      </c>
      <c r="C151" s="1" t="s">
        <v>29</v>
      </c>
      <c r="D151" s="1" t="s">
        <v>30</v>
      </c>
      <c r="E151" s="1">
        <f>VLOOKUP($B151,Conteo_municipios!$A$2:$I$1123,5)</f>
        <v>877213</v>
      </c>
      <c r="F151" s="75">
        <f>VLOOKUP($B151,Conteo_municipios!$A$2:$I$1123,9)</f>
        <v>5.3</v>
      </c>
      <c r="G151" s="4">
        <v>2</v>
      </c>
      <c r="H151" s="4">
        <v>0.1</v>
      </c>
      <c r="I151" s="4" t="s">
        <v>25</v>
      </c>
      <c r="J151" s="4" t="s">
        <v>26</v>
      </c>
      <c r="K151" s="1" t="s">
        <v>14</v>
      </c>
      <c r="L151" s="2" t="s">
        <v>27</v>
      </c>
      <c r="N151" s="49"/>
      <c r="O151" s="50"/>
      <c r="P151" s="50"/>
      <c r="Q151" s="50"/>
    </row>
    <row r="152" spans="1:17" x14ac:dyDescent="0.25">
      <c r="A152" s="61" t="s">
        <v>1225</v>
      </c>
      <c r="B152" s="65">
        <v>13006</v>
      </c>
      <c r="C152" s="3" t="s">
        <v>29</v>
      </c>
      <c r="D152" s="3" t="s">
        <v>1226</v>
      </c>
      <c r="E152" s="1">
        <f>VLOOKUP($B152,Conteo_municipios!$A$2:$I$1123,5)</f>
        <v>10186</v>
      </c>
      <c r="F152" s="75">
        <f>VLOOKUP($B152,Conteo_municipios!$A$2:$I$1123,9)</f>
        <v>4.1999999999999993</v>
      </c>
      <c r="G152" s="5">
        <v>3</v>
      </c>
      <c r="H152" s="5">
        <v>0.15</v>
      </c>
      <c r="I152" s="5" t="s">
        <v>12</v>
      </c>
      <c r="J152" s="4" t="s">
        <v>26</v>
      </c>
      <c r="K152" s="1" t="str">
        <f>IF(E152&gt;=160000,"Intermedia",IF(E152&gt;=40000,IF(F152&gt;=7,"Intermedia","Pequeña"),IF(E152&gt;=20000,"Tipo I_II","Resto")))</f>
        <v>Resto</v>
      </c>
      <c r="L152" s="2" t="str">
        <f t="shared" si="7"/>
        <v>Resto</v>
      </c>
      <c r="N152" s="49"/>
      <c r="O152" s="50"/>
      <c r="P152" s="50"/>
      <c r="Q152" s="50"/>
    </row>
    <row r="153" spans="1:17" x14ac:dyDescent="0.25">
      <c r="A153" s="61" t="s">
        <v>919</v>
      </c>
      <c r="B153" s="65">
        <v>13030</v>
      </c>
      <c r="C153" s="3" t="s">
        <v>29</v>
      </c>
      <c r="D153" s="3" t="s">
        <v>920</v>
      </c>
      <c r="E153" s="1">
        <f>VLOOKUP($B153,Conteo_municipios!$A$2:$I$1123,5)</f>
        <v>4895</v>
      </c>
      <c r="F153" s="75">
        <f>VLOOKUP($B153,Conteo_municipios!$A$2:$I$1123,9)</f>
        <v>4.0999999999999996</v>
      </c>
      <c r="G153" s="5">
        <v>3</v>
      </c>
      <c r="H153" s="5">
        <v>0.15</v>
      </c>
      <c r="I153" s="5" t="s">
        <v>12</v>
      </c>
      <c r="J153" s="4" t="s">
        <v>26</v>
      </c>
      <c r="K153" s="1" t="str">
        <f>IF(E153&gt;=160000,"Intermedia",IF(E153&gt;=40000,IF(F153&gt;=7,"Intermedia","Pequeña"),IF(E153&gt;=20000,"Tipo I_II","Resto")))</f>
        <v>Resto</v>
      </c>
      <c r="L153" s="2" t="str">
        <f t="shared" si="7"/>
        <v>Resto</v>
      </c>
      <c r="N153" s="49"/>
      <c r="O153" s="50"/>
      <c r="P153" s="50"/>
      <c r="Q153" s="50"/>
    </row>
    <row r="154" spans="1:17" x14ac:dyDescent="0.25">
      <c r="A154" s="61" t="s">
        <v>1109</v>
      </c>
      <c r="B154" s="65">
        <v>13042</v>
      </c>
      <c r="C154" s="3" t="s">
        <v>29</v>
      </c>
      <c r="D154" s="3" t="s">
        <v>1110</v>
      </c>
      <c r="E154" s="1">
        <f>VLOOKUP($B154,Conteo_municipios!$A$2:$I$1123,5)</f>
        <v>6070</v>
      </c>
      <c r="F154" s="75">
        <f>VLOOKUP($B154,Conteo_municipios!$A$2:$I$1123,9)</f>
        <v>3.5</v>
      </c>
      <c r="G154" s="5">
        <v>3</v>
      </c>
      <c r="H154" s="5">
        <v>0.15</v>
      </c>
      <c r="I154" s="5" t="s">
        <v>12</v>
      </c>
      <c r="J154" s="4" t="s">
        <v>13</v>
      </c>
      <c r="K154" s="1" t="str">
        <f>IF(E154&gt;=160000,"Intermedia",IF(E154&gt;=40000,IF(F154&gt;=7,"Intermedia","Pequeña"),IF(E154&gt;=20000,"Tipo I_II","Resto")))</f>
        <v>Resto</v>
      </c>
      <c r="L154" s="2" t="str">
        <f t="shared" si="7"/>
        <v>Resto</v>
      </c>
      <c r="N154" s="49"/>
      <c r="O154" s="50"/>
      <c r="P154" s="50"/>
      <c r="Q154" s="50"/>
    </row>
    <row r="155" spans="1:17" x14ac:dyDescent="0.25">
      <c r="A155" s="61" t="s">
        <v>197</v>
      </c>
      <c r="B155" s="65">
        <v>13052</v>
      </c>
      <c r="C155" s="3" t="s">
        <v>29</v>
      </c>
      <c r="D155" s="3" t="s">
        <v>198</v>
      </c>
      <c r="E155" s="1">
        <f>VLOOKUP($B155,Conteo_municipios!$A$2:$I$1123,5)</f>
        <v>64477</v>
      </c>
      <c r="F155" s="75">
        <f>VLOOKUP($B155,Conteo_municipios!$A$2:$I$1123,9)</f>
        <v>4.1999999999999993</v>
      </c>
      <c r="G155" s="5">
        <v>2</v>
      </c>
      <c r="H155" s="5">
        <v>0.1</v>
      </c>
      <c r="I155" s="5" t="s">
        <v>25</v>
      </c>
      <c r="J155" s="4" t="s">
        <v>26</v>
      </c>
      <c r="K155" s="1" t="str">
        <f>IF(E155&gt;=160000,"Intermedia",IF(E155&gt;=40000,IF(F155&gt;=7,"Intermedia","Pequeña"),IF(E155&gt;=20000,"Tipo I_II","Resto")))</f>
        <v>Pequeña</v>
      </c>
      <c r="L155" s="2" t="str">
        <f t="shared" si="7"/>
        <v>Pequeña_L|M</v>
      </c>
      <c r="N155" s="49"/>
      <c r="O155" s="50"/>
      <c r="P155" s="50"/>
      <c r="Q155" s="50"/>
    </row>
    <row r="156" spans="1:17" x14ac:dyDescent="0.25">
      <c r="A156" s="61" t="s">
        <v>959</v>
      </c>
      <c r="B156" s="65">
        <v>13062</v>
      </c>
      <c r="C156" s="3" t="s">
        <v>29</v>
      </c>
      <c r="D156" s="3" t="s">
        <v>960</v>
      </c>
      <c r="E156" s="1">
        <f>VLOOKUP($B156,Conteo_municipios!$A$2:$I$1123,5)</f>
        <v>7729</v>
      </c>
      <c r="F156" s="75">
        <f>VLOOKUP($B156,Conteo_municipios!$A$2:$I$1123,9)</f>
        <v>5.6999999999999993</v>
      </c>
      <c r="G156" s="5">
        <v>2</v>
      </c>
      <c r="H156" s="5">
        <v>0.1</v>
      </c>
      <c r="I156" s="5" t="s">
        <v>25</v>
      </c>
      <c r="J156" s="4" t="s">
        <v>26</v>
      </c>
      <c r="K156" s="1" t="str">
        <f>IF(E156&gt;=160000,"Intermedia",IF(E156&gt;=40000,IF(F156&gt;=7,"Intermedia","Pequeña"),IF(E156&gt;=20000,"Tipo I_II","Resto")))</f>
        <v>Resto</v>
      </c>
      <c r="L156" s="2" t="str">
        <f t="shared" si="7"/>
        <v>Resto</v>
      </c>
      <c r="N156" s="49"/>
      <c r="O156" s="50"/>
      <c r="P156" s="50"/>
      <c r="Q156" s="50"/>
    </row>
    <row r="157" spans="1:17" x14ac:dyDescent="0.25">
      <c r="A157" s="61" t="s">
        <v>997</v>
      </c>
      <c r="B157" s="65">
        <v>13074</v>
      </c>
      <c r="C157" s="3" t="s">
        <v>29</v>
      </c>
      <c r="D157" s="3" t="s">
        <v>998</v>
      </c>
      <c r="E157" s="1">
        <f>VLOOKUP($B157,Conteo_municipios!$A$2:$I$1123,5)</f>
        <v>8330</v>
      </c>
      <c r="F157" s="75">
        <f>VLOOKUP($B157,Conteo_municipios!$A$2:$I$1123,9)</f>
        <v>4.1999999999999993</v>
      </c>
      <c r="G157" s="5">
        <v>3</v>
      </c>
      <c r="H157" s="5">
        <v>0.15</v>
      </c>
      <c r="I157" s="5" t="s">
        <v>12</v>
      </c>
      <c r="J157" s="4" t="s">
        <v>26</v>
      </c>
      <c r="K157" s="1" t="str">
        <f>IF(E157&gt;=160000,"Intermedia",IF(E157&gt;=40000,IF(F157&gt;=7,"Intermedia","Pequeña"),IF(E157&gt;=20000,"Tipo I_II","Resto")))</f>
        <v>Resto</v>
      </c>
      <c r="L157" s="2" t="str">
        <f t="shared" si="7"/>
        <v>Resto</v>
      </c>
      <c r="N157" s="49"/>
      <c r="O157" s="50"/>
      <c r="P157" s="50"/>
      <c r="Q157" s="50"/>
    </row>
    <row r="158" spans="1:17" x14ac:dyDescent="0.25">
      <c r="A158" s="61" t="s">
        <v>552</v>
      </c>
      <c r="B158" s="65">
        <v>13140</v>
      </c>
      <c r="C158" s="3" t="s">
        <v>29</v>
      </c>
      <c r="D158" s="3" t="s">
        <v>553</v>
      </c>
      <c r="E158" s="1">
        <f>VLOOKUP($B158,Conteo_municipios!$A$2:$I$1123,5)</f>
        <v>21049</v>
      </c>
      <c r="F158" s="75">
        <f>VLOOKUP($B158,Conteo_municipios!$A$2:$I$1123,9)</f>
        <v>4.5</v>
      </c>
      <c r="G158" s="5">
        <v>2</v>
      </c>
      <c r="H158" s="5">
        <v>0.1</v>
      </c>
      <c r="I158" s="5" t="s">
        <v>25</v>
      </c>
      <c r="J158" s="4" t="s">
        <v>26</v>
      </c>
      <c r="K158" s="1" t="str">
        <f>IF(E158&gt;=160000,"Intermedia",IF(E158&gt;=40000,IF(F158&gt;=7,"Intermedia","Pequeña"),IF(E158&gt;=20000,"Tipo I_II","Resto")))</f>
        <v>Tipo I_II</v>
      </c>
      <c r="L158" s="2" t="str">
        <f t="shared" si="7"/>
        <v>Tipo I_II_L|M</v>
      </c>
      <c r="N158" s="49"/>
      <c r="O158" s="50"/>
      <c r="P158" s="50"/>
      <c r="Q158" s="50"/>
    </row>
    <row r="159" spans="1:17" x14ac:dyDescent="0.25">
      <c r="A159" s="61" t="s">
        <v>1262</v>
      </c>
      <c r="B159" s="65">
        <v>13160</v>
      </c>
      <c r="C159" s="3" t="s">
        <v>29</v>
      </c>
      <c r="D159" s="3" t="s">
        <v>1263</v>
      </c>
      <c r="E159" s="1">
        <f>VLOOKUP($B159,Conteo_municipios!$A$2:$I$1123,5)</f>
        <v>4796</v>
      </c>
      <c r="F159" s="75">
        <f>VLOOKUP($B159,Conteo_municipios!$A$2:$I$1123,9)</f>
        <v>4.6999999999999993</v>
      </c>
      <c r="G159" s="5">
        <v>3</v>
      </c>
      <c r="H159" s="5">
        <v>0.15</v>
      </c>
      <c r="I159" s="5" t="s">
        <v>12</v>
      </c>
      <c r="J159" s="4" t="s">
        <v>13</v>
      </c>
      <c r="K159" s="1" t="str">
        <f>IF(E159&gt;=160000,"Intermedia",IF(E159&gt;=40000,IF(F159&gt;=7,"Intermedia","Pequeña"),IF(E159&gt;=20000,"Tipo I_II","Resto")))</f>
        <v>Resto</v>
      </c>
      <c r="L159" s="2" t="str">
        <f t="shared" si="7"/>
        <v>Resto</v>
      </c>
      <c r="N159" s="49"/>
      <c r="O159" s="50"/>
      <c r="P159" s="50"/>
      <c r="Q159" s="50"/>
    </row>
    <row r="160" spans="1:17" x14ac:dyDescent="0.25">
      <c r="A160" s="61" t="s">
        <v>773</v>
      </c>
      <c r="B160" s="65">
        <v>13188</v>
      </c>
      <c r="C160" s="3" t="s">
        <v>29</v>
      </c>
      <c r="D160" s="3" t="s">
        <v>774</v>
      </c>
      <c r="E160" s="1">
        <f>VLOOKUP($B160,Conteo_municipios!$A$2:$I$1123,5)</f>
        <v>12640</v>
      </c>
      <c r="F160" s="75">
        <f>VLOOKUP($B160,Conteo_municipios!$A$2:$I$1123,9)</f>
        <v>4.1999999999999993</v>
      </c>
      <c r="G160" s="5">
        <v>2</v>
      </c>
      <c r="H160" s="5">
        <v>0.1</v>
      </c>
      <c r="I160" s="5" t="s">
        <v>25</v>
      </c>
      <c r="J160" s="4" t="s">
        <v>26</v>
      </c>
      <c r="K160" s="1" t="str">
        <f>IF(E160&gt;=160000,"Intermedia",IF(E160&gt;=40000,IF(F160&gt;=7,"Intermedia","Pequeña"),IF(E160&gt;=20000,"Tipo I_II","Resto")))</f>
        <v>Resto</v>
      </c>
      <c r="L160" s="2" t="str">
        <f t="shared" si="7"/>
        <v>Resto</v>
      </c>
      <c r="N160" s="49"/>
      <c r="O160" s="50"/>
      <c r="P160" s="50"/>
      <c r="Q160" s="50"/>
    </row>
    <row r="161" spans="1:17" x14ac:dyDescent="0.25">
      <c r="A161" s="61" t="s">
        <v>1237</v>
      </c>
      <c r="B161" s="65">
        <v>13212</v>
      </c>
      <c r="C161" s="3" t="s">
        <v>29</v>
      </c>
      <c r="D161" s="3" t="s">
        <v>73</v>
      </c>
      <c r="E161" s="1">
        <f>VLOOKUP($B161,Conteo_municipios!$A$2:$I$1123,5)</f>
        <v>13794</v>
      </c>
      <c r="F161" s="75">
        <f>VLOOKUP($B161,Conteo_municipios!$A$2:$I$1123,9)</f>
        <v>3.9</v>
      </c>
      <c r="G161" s="5">
        <v>2</v>
      </c>
      <c r="H161" s="5">
        <v>0.1</v>
      </c>
      <c r="I161" s="5" t="s">
        <v>25</v>
      </c>
      <c r="J161" s="4" t="s">
        <v>26</v>
      </c>
      <c r="K161" s="1" t="str">
        <f>IF(E161&gt;=160000,"Intermedia",IF(E161&gt;=40000,IF(F161&gt;=7,"Intermedia","Pequeña"),IF(E161&gt;=20000,"Tipo I_II","Resto")))</f>
        <v>Resto</v>
      </c>
      <c r="L161" s="2" t="str">
        <f t="shared" si="7"/>
        <v>Resto</v>
      </c>
      <c r="N161" s="49"/>
      <c r="O161" s="50"/>
      <c r="P161" s="50"/>
      <c r="Q161" s="50"/>
    </row>
    <row r="162" spans="1:17" x14ac:dyDescent="0.25">
      <c r="A162" s="61" t="s">
        <v>668</v>
      </c>
      <c r="B162" s="65">
        <v>13222</v>
      </c>
      <c r="C162" s="3" t="s">
        <v>29</v>
      </c>
      <c r="D162" s="3" t="s">
        <v>669</v>
      </c>
      <c r="E162" s="1">
        <f>VLOOKUP($B162,Conteo_municipios!$A$2:$I$1123,5)</f>
        <v>12801</v>
      </c>
      <c r="F162" s="75">
        <f>VLOOKUP($B162,Conteo_municipios!$A$2:$I$1123,9)</f>
        <v>4.5</v>
      </c>
      <c r="G162" s="5">
        <v>2</v>
      </c>
      <c r="H162" s="5">
        <v>0.1</v>
      </c>
      <c r="I162" s="5" t="s">
        <v>25</v>
      </c>
      <c r="J162" s="4" t="s">
        <v>26</v>
      </c>
      <c r="K162" s="1" t="str">
        <f>IF(E162&gt;=160000,"Intermedia",IF(E162&gt;=40000,IF(F162&gt;=7,"Intermedia","Pequeña"),IF(E162&gt;=20000,"Tipo I_II","Resto")))</f>
        <v>Resto</v>
      </c>
      <c r="L162" s="2" t="str">
        <f t="shared" si="7"/>
        <v>Resto</v>
      </c>
      <c r="N162" s="49"/>
      <c r="O162" s="50"/>
      <c r="P162" s="50"/>
      <c r="Q162" s="50"/>
    </row>
    <row r="163" spans="1:17" x14ac:dyDescent="0.25">
      <c r="A163" s="61" t="s">
        <v>189</v>
      </c>
      <c r="B163" s="65">
        <v>13244</v>
      </c>
      <c r="C163" s="3" t="s">
        <v>29</v>
      </c>
      <c r="D163" s="3" t="s">
        <v>190</v>
      </c>
      <c r="E163" s="1">
        <f>VLOOKUP($B163,Conteo_municipios!$A$2:$I$1123,5)</f>
        <v>55810</v>
      </c>
      <c r="F163" s="75">
        <f>VLOOKUP($B163,Conteo_municipios!$A$2:$I$1123,9)</f>
        <v>4.3</v>
      </c>
      <c r="G163" s="5">
        <v>2</v>
      </c>
      <c r="H163" s="5">
        <v>0.1</v>
      </c>
      <c r="I163" s="5" t="s">
        <v>25</v>
      </c>
      <c r="J163" s="4" t="s">
        <v>26</v>
      </c>
      <c r="K163" s="1" t="str">
        <f>IF(E163&gt;=160000,"Intermedia",IF(E163&gt;=40000,IF(F163&gt;=7,"Intermedia","Pequeña"),IF(E163&gt;=20000,"Tipo I_II","Resto")))</f>
        <v>Pequeña</v>
      </c>
      <c r="L163" s="2" t="str">
        <f t="shared" si="7"/>
        <v>Pequeña_L|M</v>
      </c>
      <c r="N163" s="49"/>
      <c r="O163" s="50"/>
      <c r="P163" s="50"/>
      <c r="Q163" s="50"/>
    </row>
    <row r="164" spans="1:17" x14ac:dyDescent="0.25">
      <c r="A164" s="61" t="s">
        <v>1117</v>
      </c>
      <c r="B164" s="65">
        <v>13248</v>
      </c>
      <c r="C164" s="3" t="s">
        <v>29</v>
      </c>
      <c r="D164" s="3" t="s">
        <v>1118</v>
      </c>
      <c r="E164" s="1">
        <f>VLOOKUP($B164,Conteo_municipios!$A$2:$I$1123,5)</f>
        <v>7603</v>
      </c>
      <c r="F164" s="75">
        <f>VLOOKUP($B164,Conteo_municipios!$A$2:$I$1123,9)</f>
        <v>4.0999999999999996</v>
      </c>
      <c r="G164" s="5">
        <v>2</v>
      </c>
      <c r="H164" s="5">
        <v>0.1</v>
      </c>
      <c r="I164" s="5" t="s">
        <v>25</v>
      </c>
      <c r="J164" s="4" t="s">
        <v>26</v>
      </c>
      <c r="K164" s="1" t="str">
        <f>IF(E164&gt;=160000,"Intermedia",IF(E164&gt;=40000,IF(F164&gt;=7,"Intermedia","Pequeña"),IF(E164&gt;=20000,"Tipo I_II","Resto")))</f>
        <v>Resto</v>
      </c>
      <c r="L164" s="2" t="str">
        <f t="shared" si="7"/>
        <v>Resto</v>
      </c>
      <c r="N164" s="49"/>
      <c r="O164" s="50"/>
      <c r="P164" s="50"/>
      <c r="Q164" s="50"/>
    </row>
    <row r="165" spans="1:17" x14ac:dyDescent="0.25">
      <c r="A165" s="61" t="s">
        <v>1351</v>
      </c>
      <c r="B165" s="65">
        <v>13268</v>
      </c>
      <c r="C165" s="3" t="s">
        <v>29</v>
      </c>
      <c r="D165" s="3" t="s">
        <v>1352</v>
      </c>
      <c r="E165" s="1">
        <f>VLOOKUP($B165,Conteo_municipios!$A$2:$I$1123,5)</f>
        <v>5669</v>
      </c>
      <c r="F165" s="75">
        <f>VLOOKUP($B165,Conteo_municipios!$A$2:$I$1123,9)</f>
        <v>4.5</v>
      </c>
      <c r="G165" s="5">
        <v>3</v>
      </c>
      <c r="H165" s="5">
        <v>0.15</v>
      </c>
      <c r="I165" s="5" t="s">
        <v>12</v>
      </c>
      <c r="J165" s="4" t="s">
        <v>26</v>
      </c>
      <c r="K165" s="1" t="str">
        <f>IF(E165&gt;=160000,"Intermedia",IF(E165&gt;=40000,IF(F165&gt;=7,"Intermedia","Pequeña"),IF(E165&gt;=20000,"Tipo I_II","Resto")))</f>
        <v>Resto</v>
      </c>
      <c r="L165" s="2" t="str">
        <f t="shared" si="7"/>
        <v>Resto</v>
      </c>
      <c r="N165" s="49"/>
      <c r="O165" s="50"/>
      <c r="P165" s="50"/>
      <c r="Q165" s="50"/>
    </row>
    <row r="166" spans="1:17" x14ac:dyDescent="0.25">
      <c r="A166" s="61" t="s">
        <v>1357</v>
      </c>
      <c r="B166" s="65">
        <v>13300</v>
      </c>
      <c r="C166" s="3" t="s">
        <v>29</v>
      </c>
      <c r="D166" s="3" t="s">
        <v>1358</v>
      </c>
      <c r="E166" s="1">
        <f>VLOOKUP($B166,Conteo_municipios!$A$2:$I$1123,5)</f>
        <v>10308</v>
      </c>
      <c r="F166" s="75">
        <f>VLOOKUP($B166,Conteo_municipios!$A$2:$I$1123,9)</f>
        <v>4.5999999999999996</v>
      </c>
      <c r="G166" s="5">
        <v>2</v>
      </c>
      <c r="H166" s="5">
        <v>0.1</v>
      </c>
      <c r="I166" s="5" t="s">
        <v>25</v>
      </c>
      <c r="J166" s="4" t="s">
        <v>26</v>
      </c>
      <c r="K166" s="1" t="str">
        <f>IF(E166&gt;=160000,"Intermedia",IF(E166&gt;=40000,IF(F166&gt;=7,"Intermedia","Pequeña"),IF(E166&gt;=20000,"Tipo I_II","Resto")))</f>
        <v>Resto</v>
      </c>
      <c r="L166" s="2" t="str">
        <f t="shared" si="7"/>
        <v>Resto</v>
      </c>
      <c r="N166" s="49"/>
      <c r="O166" s="50"/>
      <c r="P166" s="50"/>
      <c r="Q166" s="50"/>
    </row>
    <row r="167" spans="1:17" x14ac:dyDescent="0.25">
      <c r="A167" s="61" t="s">
        <v>138</v>
      </c>
      <c r="B167" s="65">
        <v>13430</v>
      </c>
      <c r="C167" s="3" t="s">
        <v>29</v>
      </c>
      <c r="D167" s="3" t="s">
        <v>139</v>
      </c>
      <c r="E167" s="1">
        <f>VLOOKUP($B167,Conteo_municipios!$A$2:$I$1123,5)</f>
        <v>122546</v>
      </c>
      <c r="F167" s="75">
        <f>VLOOKUP($B167,Conteo_municipios!$A$2:$I$1123,9)</f>
        <v>4</v>
      </c>
      <c r="G167" s="5">
        <v>2</v>
      </c>
      <c r="H167" s="5">
        <v>0.1</v>
      </c>
      <c r="I167" s="5" t="s">
        <v>25</v>
      </c>
      <c r="J167" s="4" t="s">
        <v>26</v>
      </c>
      <c r="K167" s="1" t="str">
        <f>IF(E167&gt;=160000,"Intermedia",IF(E167&gt;=40000,IF(F167&gt;=7,"Intermedia","Pequeña"),IF(E167&gt;=20000,"Tipo I_II","Resto")))</f>
        <v>Pequeña</v>
      </c>
      <c r="L167" s="2" t="str">
        <f t="shared" si="7"/>
        <v>Pequeña_L|M</v>
      </c>
      <c r="N167" s="49"/>
      <c r="O167" s="50"/>
      <c r="P167" s="50"/>
      <c r="Q167" s="50"/>
    </row>
    <row r="168" spans="1:17" x14ac:dyDescent="0.25">
      <c r="A168" s="61" t="s">
        <v>687</v>
      </c>
      <c r="B168" s="65">
        <v>13433</v>
      </c>
      <c r="C168" s="3" t="s">
        <v>29</v>
      </c>
      <c r="D168" s="3" t="s">
        <v>688</v>
      </c>
      <c r="E168" s="1">
        <f>VLOOKUP($B168,Conteo_municipios!$A$2:$I$1123,5)</f>
        <v>23393</v>
      </c>
      <c r="F168" s="75">
        <f>VLOOKUP($B168,Conteo_municipios!$A$2:$I$1123,9)</f>
        <v>4.5</v>
      </c>
      <c r="G168" s="5">
        <v>2</v>
      </c>
      <c r="H168" s="5">
        <v>0.1</v>
      </c>
      <c r="I168" s="5" t="s">
        <v>25</v>
      </c>
      <c r="J168" s="4" t="s">
        <v>26</v>
      </c>
      <c r="K168" s="1" t="str">
        <f>IF(E168&gt;=160000,"Intermedia",IF(E168&gt;=40000,IF(F168&gt;=7,"Intermedia","Pequeña"),IF(E168&gt;=20000,"Tipo I_II","Resto")))</f>
        <v>Tipo I_II</v>
      </c>
      <c r="L168" s="2" t="str">
        <f t="shared" si="7"/>
        <v>Tipo I_II_L|M</v>
      </c>
      <c r="N168" s="49"/>
      <c r="O168" s="50"/>
      <c r="P168" s="50"/>
      <c r="Q168" s="50"/>
    </row>
    <row r="169" spans="1:17" x14ac:dyDescent="0.25">
      <c r="A169" s="61" t="s">
        <v>1643</v>
      </c>
      <c r="B169" s="65">
        <v>13440</v>
      </c>
      <c r="C169" s="3" t="s">
        <v>29</v>
      </c>
      <c r="D169" s="3" t="s">
        <v>1644</v>
      </c>
      <c r="E169" s="1">
        <f>VLOOKUP($B169,Conteo_municipios!$A$2:$I$1123,5)</f>
        <v>6562</v>
      </c>
      <c r="F169" s="75">
        <f>VLOOKUP($B169,Conteo_municipios!$A$2:$I$1123,9)</f>
        <v>4</v>
      </c>
      <c r="G169" s="5">
        <v>2</v>
      </c>
      <c r="H169" s="5">
        <v>0.1</v>
      </c>
      <c r="I169" s="5" t="s">
        <v>25</v>
      </c>
      <c r="J169" s="4" t="s">
        <v>26</v>
      </c>
      <c r="K169" s="1" t="str">
        <f>IF(E169&gt;=160000,"Intermedia",IF(E169&gt;=40000,IF(F169&gt;=7,"Intermedia","Pequeña"),IF(E169&gt;=20000,"Tipo I_II","Resto")))</f>
        <v>Resto</v>
      </c>
      <c r="L169" s="2" t="str">
        <f t="shared" si="7"/>
        <v>Resto</v>
      </c>
      <c r="N169" s="49"/>
      <c r="O169" s="50"/>
      <c r="P169" s="50"/>
      <c r="Q169" s="50"/>
    </row>
    <row r="170" spans="1:17" x14ac:dyDescent="0.25">
      <c r="A170" s="61" t="s">
        <v>397</v>
      </c>
      <c r="B170" s="65">
        <v>13442</v>
      </c>
      <c r="C170" s="3" t="s">
        <v>29</v>
      </c>
      <c r="D170" s="3" t="s">
        <v>398</v>
      </c>
      <c r="E170" s="1">
        <f>VLOOKUP($B170,Conteo_municipios!$A$2:$I$1123,5)</f>
        <v>41624</v>
      </c>
      <c r="F170" s="75">
        <f>VLOOKUP($B170,Conteo_municipios!$A$2:$I$1123,9)</f>
        <v>4.1999999999999993</v>
      </c>
      <c r="G170" s="5">
        <v>2</v>
      </c>
      <c r="H170" s="5">
        <v>0.1</v>
      </c>
      <c r="I170" s="5" t="s">
        <v>25</v>
      </c>
      <c r="J170" s="4" t="s">
        <v>26</v>
      </c>
      <c r="K170" s="1" t="str">
        <f>IF(E170&gt;=160000,"Intermedia",IF(E170&gt;=40000,IF(F170&gt;=7,"Intermedia","Pequeña"),IF(E170&gt;=20000,"Tipo I_II","Resto")))</f>
        <v>Pequeña</v>
      </c>
      <c r="L170" s="2" t="str">
        <f t="shared" si="7"/>
        <v>Pequeña_L|M</v>
      </c>
      <c r="N170" s="49"/>
      <c r="O170" s="50"/>
      <c r="P170" s="50"/>
      <c r="Q170" s="50"/>
    </row>
    <row r="171" spans="1:17" x14ac:dyDescent="0.25">
      <c r="A171" s="61" t="s">
        <v>758</v>
      </c>
      <c r="B171" s="65">
        <v>13458</v>
      </c>
      <c r="C171" s="3" t="s">
        <v>29</v>
      </c>
      <c r="D171" s="3" t="s">
        <v>759</v>
      </c>
      <c r="E171" s="1">
        <f>VLOOKUP($B171,Conteo_municipios!$A$2:$I$1123,5)</f>
        <v>6179</v>
      </c>
      <c r="F171" s="75">
        <f>VLOOKUP($B171,Conteo_municipios!$A$2:$I$1123,9)</f>
        <v>4.0999999999999996</v>
      </c>
      <c r="G171" s="5">
        <v>3</v>
      </c>
      <c r="H171" s="5">
        <v>0.15</v>
      </c>
      <c r="I171" s="5" t="s">
        <v>12</v>
      </c>
      <c r="J171" s="4" t="s">
        <v>13</v>
      </c>
      <c r="K171" s="1" t="str">
        <f>IF(E171&gt;=160000,"Intermedia",IF(E171&gt;=40000,IF(F171&gt;=7,"Intermedia","Pequeña"),IF(E171&gt;=20000,"Tipo I_II","Resto")))</f>
        <v>Resto</v>
      </c>
      <c r="L171" s="2" t="str">
        <f t="shared" si="7"/>
        <v>Resto</v>
      </c>
      <c r="N171" s="49"/>
      <c r="O171" s="50"/>
      <c r="P171" s="50"/>
      <c r="Q171" s="50"/>
    </row>
    <row r="172" spans="1:17" x14ac:dyDescent="0.25">
      <c r="A172" s="61" t="s">
        <v>328</v>
      </c>
      <c r="B172" s="65">
        <v>13468</v>
      </c>
      <c r="C172" s="3" t="s">
        <v>29</v>
      </c>
      <c r="D172" s="3" t="s">
        <v>329</v>
      </c>
      <c r="E172" s="1">
        <f>VLOOKUP($B172,Conteo_municipios!$A$2:$I$1123,5)</f>
        <v>39092</v>
      </c>
      <c r="F172" s="75">
        <f>VLOOKUP($B172,Conteo_municipios!$A$2:$I$1123,9)</f>
        <v>4</v>
      </c>
      <c r="G172" s="5">
        <v>2</v>
      </c>
      <c r="H172" s="5">
        <v>0.1</v>
      </c>
      <c r="I172" s="5" t="s">
        <v>25</v>
      </c>
      <c r="J172" s="4" t="s">
        <v>26</v>
      </c>
      <c r="K172" s="1" t="str">
        <f>IF(E172&gt;=160000,"Intermedia",IF(E172&gt;=40000,IF(F172&gt;=7,"Intermedia","Pequeña"),IF(E172&gt;=20000,"Tipo I_II","Resto")))</f>
        <v>Tipo I_II</v>
      </c>
      <c r="L172" s="2" t="str">
        <f t="shared" si="7"/>
        <v>Tipo I_II_L|M</v>
      </c>
      <c r="N172" s="49"/>
      <c r="O172" s="50"/>
      <c r="P172" s="50"/>
      <c r="Q172" s="50"/>
    </row>
    <row r="173" spans="1:17" x14ac:dyDescent="0.25">
      <c r="A173" s="61" t="s">
        <v>1044</v>
      </c>
      <c r="B173" s="65">
        <v>13473</v>
      </c>
      <c r="C173" s="3" t="s">
        <v>29</v>
      </c>
      <c r="D173" s="3" t="s">
        <v>1045</v>
      </c>
      <c r="E173" s="1">
        <f>VLOOKUP($B173,Conteo_municipios!$A$2:$I$1123,5)</f>
        <v>9542</v>
      </c>
      <c r="F173" s="75">
        <f>VLOOKUP($B173,Conteo_municipios!$A$2:$I$1123,9)</f>
        <v>3.8000000000000003</v>
      </c>
      <c r="G173" s="5">
        <v>3</v>
      </c>
      <c r="H173" s="5">
        <v>0.15</v>
      </c>
      <c r="I173" s="5" t="s">
        <v>12</v>
      </c>
      <c r="J173" s="4" t="s">
        <v>13</v>
      </c>
      <c r="K173" s="1" t="str">
        <f>IF(E173&gt;=160000,"Intermedia",IF(E173&gt;=40000,IF(F173&gt;=7,"Intermedia","Pequeña"),IF(E173&gt;=20000,"Tipo I_II","Resto")))</f>
        <v>Resto</v>
      </c>
      <c r="L173" s="2" t="str">
        <f t="shared" si="7"/>
        <v>Resto</v>
      </c>
      <c r="N173" s="49"/>
      <c r="O173" s="50"/>
      <c r="P173" s="50"/>
      <c r="Q173" s="50"/>
    </row>
    <row r="174" spans="1:17" x14ac:dyDescent="0.25">
      <c r="A174" s="61" t="s">
        <v>1403</v>
      </c>
      <c r="B174" s="65">
        <v>13549</v>
      </c>
      <c r="C174" s="3" t="s">
        <v>29</v>
      </c>
      <c r="D174" s="3" t="s">
        <v>1404</v>
      </c>
      <c r="E174" s="1">
        <f>VLOOKUP($B174,Conteo_municipios!$A$2:$I$1123,5)</f>
        <v>15988</v>
      </c>
      <c r="F174" s="75">
        <f>VLOOKUP($B174,Conteo_municipios!$A$2:$I$1123,9)</f>
        <v>5.1999999999999993</v>
      </c>
      <c r="G174" s="5">
        <v>2</v>
      </c>
      <c r="H174" s="5">
        <v>0.1</v>
      </c>
      <c r="I174" s="5" t="s">
        <v>25</v>
      </c>
      <c r="J174" s="4" t="s">
        <v>26</v>
      </c>
      <c r="K174" s="1" t="str">
        <f>IF(E174&gt;=160000,"Intermedia",IF(E174&gt;=40000,IF(F174&gt;=7,"Intermedia","Pequeña"),IF(E174&gt;=20000,"Tipo I_II","Resto")))</f>
        <v>Resto</v>
      </c>
      <c r="L174" s="2" t="str">
        <f t="shared" si="7"/>
        <v>Resto</v>
      </c>
      <c r="N174" s="49"/>
      <c r="O174" s="50"/>
      <c r="P174" s="50"/>
      <c r="Q174" s="50"/>
    </row>
    <row r="175" spans="1:17" x14ac:dyDescent="0.25">
      <c r="A175" s="61" t="s">
        <v>1543</v>
      </c>
      <c r="B175" s="65">
        <v>13580</v>
      </c>
      <c r="C175" s="3" t="s">
        <v>29</v>
      </c>
      <c r="D175" s="3" t="s">
        <v>1544</v>
      </c>
      <c r="E175" s="1">
        <f>VLOOKUP($B175,Conteo_municipios!$A$2:$I$1123,5)</f>
        <v>4800</v>
      </c>
      <c r="F175" s="75">
        <f>VLOOKUP($B175,Conteo_municipios!$A$2:$I$1123,9)</f>
        <v>4.1999999999999993</v>
      </c>
      <c r="G175" s="5">
        <v>3</v>
      </c>
      <c r="H175" s="5">
        <v>0.15</v>
      </c>
      <c r="I175" s="5" t="s">
        <v>12</v>
      </c>
      <c r="J175" s="4" t="s">
        <v>26</v>
      </c>
      <c r="K175" s="1" t="str">
        <f>IF(E175&gt;=160000,"Intermedia",IF(E175&gt;=40000,IF(F175&gt;=7,"Intermedia","Pequeña"),IF(E175&gt;=20000,"Tipo I_II","Resto")))</f>
        <v>Resto</v>
      </c>
      <c r="L175" s="2" t="str">
        <f t="shared" si="7"/>
        <v>Resto</v>
      </c>
      <c r="N175" s="49"/>
      <c r="O175" s="50"/>
      <c r="P175" s="50"/>
      <c r="Q175" s="50"/>
    </row>
    <row r="176" spans="1:17" x14ac:dyDescent="0.25">
      <c r="A176" s="61" t="s">
        <v>824</v>
      </c>
      <c r="B176" s="65">
        <v>13600</v>
      </c>
      <c r="C176" s="3" t="s">
        <v>29</v>
      </c>
      <c r="D176" s="3" t="s">
        <v>825</v>
      </c>
      <c r="E176" s="1">
        <f>VLOOKUP($B176,Conteo_municipios!$A$2:$I$1123,5)</f>
        <v>5814</v>
      </c>
      <c r="F176" s="75">
        <f>VLOOKUP($B176,Conteo_municipios!$A$2:$I$1123,9)</f>
        <v>3.8000000000000003</v>
      </c>
      <c r="G176" s="5">
        <v>3</v>
      </c>
      <c r="H176" s="5">
        <v>0.15</v>
      </c>
      <c r="I176" s="5" t="s">
        <v>12</v>
      </c>
      <c r="J176" s="4" t="s">
        <v>13</v>
      </c>
      <c r="K176" s="1" t="str">
        <f>IF(E176&gt;=160000,"Intermedia",IF(E176&gt;=40000,IF(F176&gt;=7,"Intermedia","Pequeña"),IF(E176&gt;=20000,"Tipo I_II","Resto")))</f>
        <v>Resto</v>
      </c>
      <c r="L176" s="2" t="str">
        <f t="shared" si="7"/>
        <v>Resto</v>
      </c>
      <c r="N176" s="49"/>
      <c r="O176" s="50"/>
      <c r="P176" s="50"/>
      <c r="Q176" s="50"/>
    </row>
    <row r="177" spans="1:17" x14ac:dyDescent="0.25">
      <c r="A177" s="61" t="s">
        <v>1004</v>
      </c>
      <c r="B177" s="65">
        <v>13620</v>
      </c>
      <c r="C177" s="3" t="s">
        <v>29</v>
      </c>
      <c r="D177" s="3" t="s">
        <v>1005</v>
      </c>
      <c r="E177" s="1">
        <f>VLOOKUP($B177,Conteo_municipios!$A$2:$I$1123,5)</f>
        <v>7236</v>
      </c>
      <c r="F177" s="75">
        <f>VLOOKUP($B177,Conteo_municipios!$A$2:$I$1123,9)</f>
        <v>4.5</v>
      </c>
      <c r="G177" s="5">
        <v>2</v>
      </c>
      <c r="H177" s="5">
        <v>0.1</v>
      </c>
      <c r="I177" s="5" t="s">
        <v>25</v>
      </c>
      <c r="J177" s="4" t="s">
        <v>26</v>
      </c>
      <c r="K177" s="1" t="str">
        <f>IF(E177&gt;=160000,"Intermedia",IF(E177&gt;=40000,IF(F177&gt;=7,"Intermedia","Pequeña"),IF(E177&gt;=20000,"Tipo I_II","Resto")))</f>
        <v>Resto</v>
      </c>
      <c r="L177" s="2" t="str">
        <f t="shared" si="7"/>
        <v>Resto</v>
      </c>
      <c r="N177" s="49"/>
      <c r="O177" s="50"/>
      <c r="P177" s="50"/>
      <c r="Q177" s="50"/>
    </row>
    <row r="178" spans="1:17" x14ac:dyDescent="0.25">
      <c r="A178" s="61" t="s">
        <v>577</v>
      </c>
      <c r="B178" s="65">
        <v>13647</v>
      </c>
      <c r="C178" s="3" t="s">
        <v>29</v>
      </c>
      <c r="D178" s="3" t="s">
        <v>578</v>
      </c>
      <c r="E178" s="1">
        <f>VLOOKUP($B178,Conteo_municipios!$A$2:$I$1123,5)</f>
        <v>15955</v>
      </c>
      <c r="F178" s="75">
        <f>VLOOKUP($B178,Conteo_municipios!$A$2:$I$1123,9)</f>
        <v>4.5</v>
      </c>
      <c r="G178" s="5">
        <v>2</v>
      </c>
      <c r="H178" s="5">
        <v>0.1</v>
      </c>
      <c r="I178" s="5" t="s">
        <v>25</v>
      </c>
      <c r="J178" s="4" t="s">
        <v>26</v>
      </c>
      <c r="K178" s="1" t="str">
        <f>IF(E178&gt;=160000,"Intermedia",IF(E178&gt;=40000,IF(F178&gt;=7,"Intermedia","Pequeña"),IF(E178&gt;=20000,"Tipo I_II","Resto")))</f>
        <v>Resto</v>
      </c>
      <c r="L178" s="2" t="str">
        <f t="shared" si="7"/>
        <v>Resto</v>
      </c>
      <c r="N178" s="49"/>
      <c r="O178" s="50"/>
      <c r="P178" s="50"/>
      <c r="Q178" s="50"/>
    </row>
    <row r="179" spans="1:17" x14ac:dyDescent="0.25">
      <c r="A179" s="61" t="s">
        <v>1353</v>
      </c>
      <c r="B179" s="65">
        <v>13650</v>
      </c>
      <c r="C179" s="3" t="s">
        <v>29</v>
      </c>
      <c r="D179" s="3" t="s">
        <v>1354</v>
      </c>
      <c r="E179" s="1">
        <f>VLOOKUP($B179,Conteo_municipios!$A$2:$I$1123,5)</f>
        <v>6679</v>
      </c>
      <c r="F179" s="75">
        <f>VLOOKUP($B179,Conteo_municipios!$A$2:$I$1123,9)</f>
        <v>4</v>
      </c>
      <c r="G179" s="5">
        <v>2</v>
      </c>
      <c r="H179" s="5">
        <v>0.1</v>
      </c>
      <c r="I179" s="5" t="s">
        <v>25</v>
      </c>
      <c r="J179" s="4" t="s">
        <v>26</v>
      </c>
      <c r="K179" s="1" t="str">
        <f>IF(E179&gt;=160000,"Intermedia",IF(E179&gt;=40000,IF(F179&gt;=7,"Intermedia","Pequeña"),IF(E179&gt;=20000,"Tipo I_II","Resto")))</f>
        <v>Resto</v>
      </c>
      <c r="L179" s="2" t="str">
        <f t="shared" si="7"/>
        <v>Resto</v>
      </c>
      <c r="N179" s="49"/>
      <c r="O179" s="50"/>
      <c r="P179" s="50"/>
      <c r="Q179" s="50"/>
    </row>
    <row r="180" spans="1:17" x14ac:dyDescent="0.25">
      <c r="A180" s="61" t="s">
        <v>366</v>
      </c>
      <c r="B180" s="65">
        <v>13654</v>
      </c>
      <c r="C180" s="3" t="s">
        <v>29</v>
      </c>
      <c r="D180" s="3" t="s">
        <v>367</v>
      </c>
      <c r="E180" s="1">
        <f>VLOOKUP($B180,Conteo_municipios!$A$2:$I$1123,5)</f>
        <v>22099</v>
      </c>
      <c r="F180" s="75">
        <f>VLOOKUP($B180,Conteo_municipios!$A$2:$I$1123,9)</f>
        <v>4.1999999999999993</v>
      </c>
      <c r="G180" s="5">
        <v>2</v>
      </c>
      <c r="H180" s="5">
        <v>0.1</v>
      </c>
      <c r="I180" s="5" t="s">
        <v>25</v>
      </c>
      <c r="J180" s="4" t="s">
        <v>26</v>
      </c>
      <c r="K180" s="1" t="str">
        <f>IF(E180&gt;=160000,"Intermedia",IF(E180&gt;=40000,IF(F180&gt;=7,"Intermedia","Pequeña"),IF(E180&gt;=20000,"Tipo I_II","Resto")))</f>
        <v>Tipo I_II</v>
      </c>
      <c r="L180" s="2" t="str">
        <f t="shared" si="7"/>
        <v>Tipo I_II_L|M</v>
      </c>
      <c r="N180" s="49"/>
      <c r="O180" s="50"/>
      <c r="P180" s="50"/>
      <c r="Q180" s="50"/>
    </row>
    <row r="181" spans="1:17" x14ac:dyDescent="0.25">
      <c r="A181" s="61" t="s">
        <v>1607</v>
      </c>
      <c r="B181" s="65">
        <v>13655</v>
      </c>
      <c r="C181" s="3" t="s">
        <v>29</v>
      </c>
      <c r="D181" s="3" t="s">
        <v>1608</v>
      </c>
      <c r="E181" s="1">
        <f>VLOOKUP($B181,Conteo_municipios!$A$2:$I$1123,5)</f>
        <v>4619</v>
      </c>
      <c r="F181" s="75">
        <f>VLOOKUP($B181,Conteo_municipios!$A$2:$I$1123,9)</f>
        <v>3.7</v>
      </c>
      <c r="G181" s="5">
        <v>3</v>
      </c>
      <c r="H181" s="5">
        <v>0.15</v>
      </c>
      <c r="I181" s="5" t="s">
        <v>12</v>
      </c>
      <c r="J181" s="4" t="s">
        <v>26</v>
      </c>
      <c r="K181" s="1" t="str">
        <f>IF(E181&gt;=160000,"Intermedia",IF(E181&gt;=40000,IF(F181&gt;=7,"Intermedia","Pequeña"),IF(E181&gt;=20000,"Tipo I_II","Resto")))</f>
        <v>Resto</v>
      </c>
      <c r="L181" s="2" t="str">
        <f t="shared" si="7"/>
        <v>Resto</v>
      </c>
      <c r="N181" s="49"/>
      <c r="O181" s="50"/>
      <c r="P181" s="50"/>
      <c r="Q181" s="50"/>
    </row>
    <row r="182" spans="1:17" x14ac:dyDescent="0.25">
      <c r="A182" s="61" t="s">
        <v>311</v>
      </c>
      <c r="B182" s="65">
        <v>13657</v>
      </c>
      <c r="C182" s="3" t="s">
        <v>29</v>
      </c>
      <c r="D182" s="3" t="s">
        <v>312</v>
      </c>
      <c r="E182" s="1">
        <f>VLOOKUP($B182,Conteo_municipios!$A$2:$I$1123,5)</f>
        <v>33534</v>
      </c>
      <c r="F182" s="75">
        <f>VLOOKUP($B182,Conteo_municipios!$A$2:$I$1123,9)</f>
        <v>4.0999999999999996</v>
      </c>
      <c r="G182" s="5">
        <v>2</v>
      </c>
      <c r="H182" s="5">
        <v>0.1</v>
      </c>
      <c r="I182" s="5" t="s">
        <v>25</v>
      </c>
      <c r="J182" s="4" t="s">
        <v>26</v>
      </c>
      <c r="K182" s="1" t="str">
        <f>IF(E182&gt;=160000,"Intermedia",IF(E182&gt;=40000,IF(F182&gt;=7,"Intermedia","Pequeña"),IF(E182&gt;=20000,"Tipo I_II","Resto")))</f>
        <v>Tipo I_II</v>
      </c>
      <c r="L182" s="2" t="str">
        <f t="shared" si="7"/>
        <v>Tipo I_II_L|M</v>
      </c>
      <c r="N182" s="49"/>
      <c r="O182" s="50"/>
      <c r="P182" s="50"/>
      <c r="Q182" s="50"/>
    </row>
    <row r="183" spans="1:17" x14ac:dyDescent="0.25">
      <c r="A183" s="61" t="s">
        <v>865</v>
      </c>
      <c r="B183" s="65">
        <v>13667</v>
      </c>
      <c r="C183" s="3" t="s">
        <v>29</v>
      </c>
      <c r="D183" s="3" t="s">
        <v>866</v>
      </c>
      <c r="E183" s="1">
        <f>VLOOKUP($B183,Conteo_municipios!$A$2:$I$1123,5)</f>
        <v>11662</v>
      </c>
      <c r="F183" s="75">
        <f>VLOOKUP($B183,Conteo_municipios!$A$2:$I$1123,9)</f>
        <v>4</v>
      </c>
      <c r="G183" s="5">
        <v>3</v>
      </c>
      <c r="H183" s="5">
        <v>0.15</v>
      </c>
      <c r="I183" s="5" t="s">
        <v>12</v>
      </c>
      <c r="J183" s="4" t="s">
        <v>26</v>
      </c>
      <c r="K183" s="1" t="str">
        <f>IF(E183&gt;=160000,"Intermedia",IF(E183&gt;=40000,IF(F183&gt;=7,"Intermedia","Pequeña"),IF(E183&gt;=20000,"Tipo I_II","Resto")))</f>
        <v>Resto</v>
      </c>
      <c r="L183" s="2" t="str">
        <f t="shared" si="7"/>
        <v>Resto</v>
      </c>
      <c r="N183" s="49"/>
      <c r="O183" s="50"/>
      <c r="P183" s="50"/>
      <c r="Q183" s="50"/>
    </row>
    <row r="184" spans="1:17" x14ac:dyDescent="0.25">
      <c r="A184" s="61" t="s">
        <v>340</v>
      </c>
      <c r="B184" s="65">
        <v>13670</v>
      </c>
      <c r="C184" s="3" t="s">
        <v>29</v>
      </c>
      <c r="D184" s="3" t="s">
        <v>341</v>
      </c>
      <c r="E184" s="1">
        <f>VLOOKUP($B184,Conteo_municipios!$A$2:$I$1123,5)</f>
        <v>21352</v>
      </c>
      <c r="F184" s="75">
        <f>VLOOKUP($B184,Conteo_municipios!$A$2:$I$1123,9)</f>
        <v>3.7</v>
      </c>
      <c r="G184" s="5">
        <v>3</v>
      </c>
      <c r="H184" s="5">
        <v>0.15</v>
      </c>
      <c r="I184" s="5" t="s">
        <v>12</v>
      </c>
      <c r="J184" s="4" t="s">
        <v>13</v>
      </c>
      <c r="K184" s="1" t="str">
        <f>IF(E184&gt;=160000,"Intermedia",IF(E184&gt;=40000,IF(F184&gt;=7,"Intermedia","Pequeña"),IF(E184&gt;=20000,"Tipo I_II","Resto")))</f>
        <v>Tipo I_II</v>
      </c>
      <c r="L184" s="2" t="str">
        <f t="shared" si="7"/>
        <v>Tipo I_II_L|M</v>
      </c>
      <c r="N184" s="49"/>
      <c r="O184" s="50"/>
      <c r="P184" s="50"/>
      <c r="Q184" s="50"/>
    </row>
    <row r="185" spans="1:17" x14ac:dyDescent="0.25">
      <c r="A185" s="61" t="s">
        <v>1077</v>
      </c>
      <c r="B185" s="65">
        <v>13673</v>
      </c>
      <c r="C185" s="3" t="s">
        <v>29</v>
      </c>
      <c r="D185" s="3" t="s">
        <v>1078</v>
      </c>
      <c r="E185" s="1">
        <f>VLOOKUP($B185,Conteo_municipios!$A$2:$I$1123,5)</f>
        <v>13392</v>
      </c>
      <c r="F185" s="75">
        <f>VLOOKUP($B185,Conteo_municipios!$A$2:$I$1123,9)</f>
        <v>3.8000000000000003</v>
      </c>
      <c r="G185" s="5">
        <v>2</v>
      </c>
      <c r="H185" s="5">
        <v>0.1</v>
      </c>
      <c r="I185" s="5" t="s">
        <v>25</v>
      </c>
      <c r="J185" s="4" t="s">
        <v>26</v>
      </c>
      <c r="K185" s="1" t="str">
        <f>IF(E185&gt;=160000,"Intermedia",IF(E185&gt;=40000,IF(F185&gt;=7,"Intermedia","Pequeña"),IF(E185&gt;=20000,"Tipo I_II","Resto")))</f>
        <v>Resto</v>
      </c>
      <c r="L185" s="2" t="str">
        <f t="shared" si="7"/>
        <v>Resto</v>
      </c>
      <c r="N185" s="49"/>
      <c r="O185" s="50"/>
      <c r="P185" s="50"/>
      <c r="Q185" s="50"/>
    </row>
    <row r="186" spans="1:17" x14ac:dyDescent="0.25">
      <c r="A186" s="61" t="s">
        <v>513</v>
      </c>
      <c r="B186" s="65">
        <v>13683</v>
      </c>
      <c r="C186" s="3" t="s">
        <v>29</v>
      </c>
      <c r="D186" s="3" t="s">
        <v>514</v>
      </c>
      <c r="E186" s="1">
        <f>VLOOKUP($B186,Conteo_municipios!$A$2:$I$1123,5)</f>
        <v>17096</v>
      </c>
      <c r="F186" s="75">
        <f>VLOOKUP($B186,Conteo_municipios!$A$2:$I$1123,9)</f>
        <v>5.6</v>
      </c>
      <c r="G186" s="5">
        <v>2</v>
      </c>
      <c r="H186" s="5">
        <v>0.1</v>
      </c>
      <c r="I186" s="5" t="s">
        <v>25</v>
      </c>
      <c r="J186" s="4" t="s">
        <v>26</v>
      </c>
      <c r="K186" s="1" t="str">
        <f>IF(E186&gt;=160000,"Intermedia",IF(E186&gt;=40000,IF(F186&gt;=7,"Intermedia","Pequeña"),IF(E186&gt;=20000,"Tipo I_II","Resto")))</f>
        <v>Resto</v>
      </c>
      <c r="L186" s="2" t="str">
        <f t="shared" si="7"/>
        <v>Resto</v>
      </c>
      <c r="N186" s="49"/>
      <c r="O186" s="50"/>
      <c r="P186" s="50"/>
      <c r="Q186" s="50"/>
    </row>
    <row r="187" spans="1:17" x14ac:dyDescent="0.25">
      <c r="A187" s="61" t="s">
        <v>447</v>
      </c>
      <c r="B187" s="65">
        <v>13688</v>
      </c>
      <c r="C187" s="3" t="s">
        <v>29</v>
      </c>
      <c r="D187" s="3" t="s">
        <v>448</v>
      </c>
      <c r="E187" s="1">
        <f>VLOOKUP($B187,Conteo_municipios!$A$2:$I$1123,5)</f>
        <v>19848</v>
      </c>
      <c r="F187" s="75">
        <f>VLOOKUP($B187,Conteo_municipios!$A$2:$I$1123,9)</f>
        <v>4.6999999999999993</v>
      </c>
      <c r="G187" s="5">
        <v>3</v>
      </c>
      <c r="H187" s="5">
        <v>0.15</v>
      </c>
      <c r="I187" s="5" t="s">
        <v>12</v>
      </c>
      <c r="J187" s="4" t="s">
        <v>13</v>
      </c>
      <c r="K187" s="1" t="str">
        <f>IF(E187&gt;=160000,"Intermedia",IF(E187&gt;=40000,IF(F187&gt;=7,"Intermedia","Pequeña"),IF(E187&gt;=20000,"Tipo I_II","Resto")))</f>
        <v>Resto</v>
      </c>
      <c r="L187" s="2" t="str">
        <f t="shared" si="7"/>
        <v>Resto</v>
      </c>
      <c r="N187" s="49"/>
      <c r="O187" s="50"/>
      <c r="P187" s="50"/>
      <c r="Q187" s="50"/>
    </row>
    <row r="188" spans="1:17" x14ac:dyDescent="0.25">
      <c r="A188" s="61" t="s">
        <v>800</v>
      </c>
      <c r="B188" s="65">
        <v>13744</v>
      </c>
      <c r="C188" s="3" t="s">
        <v>29</v>
      </c>
      <c r="D188" s="3" t="s">
        <v>801</v>
      </c>
      <c r="E188" s="1">
        <f>VLOOKUP($B188,Conteo_municipios!$A$2:$I$1123,5)</f>
        <v>11241</v>
      </c>
      <c r="F188" s="75">
        <f>VLOOKUP($B188,Conteo_municipios!$A$2:$I$1123,9)</f>
        <v>3.4</v>
      </c>
      <c r="G188" s="5">
        <v>3</v>
      </c>
      <c r="H188" s="5">
        <v>0.15</v>
      </c>
      <c r="I188" s="5" t="s">
        <v>12</v>
      </c>
      <c r="J188" s="4" t="s">
        <v>13</v>
      </c>
      <c r="K188" s="1" t="str">
        <f>IF(E188&gt;=160000,"Intermedia",IF(E188&gt;=40000,IF(F188&gt;=7,"Intermedia","Pequeña"),IF(E188&gt;=20000,"Tipo I_II","Resto")))</f>
        <v>Resto</v>
      </c>
      <c r="L188" s="2" t="str">
        <f t="shared" si="7"/>
        <v>Resto</v>
      </c>
      <c r="N188" s="49"/>
      <c r="O188" s="50"/>
      <c r="P188" s="50"/>
      <c r="Q188" s="50"/>
    </row>
    <row r="189" spans="1:17" x14ac:dyDescent="0.25">
      <c r="A189" s="61" t="s">
        <v>715</v>
      </c>
      <c r="B189" s="65">
        <v>13760</v>
      </c>
      <c r="C189" s="3" t="s">
        <v>29</v>
      </c>
      <c r="D189" s="3" t="s">
        <v>716</v>
      </c>
      <c r="E189" s="1">
        <f>VLOOKUP($B189,Conteo_municipios!$A$2:$I$1123,5)</f>
        <v>9057</v>
      </c>
      <c r="F189" s="75">
        <f>VLOOKUP($B189,Conteo_municipios!$A$2:$I$1123,9)</f>
        <v>4.3999999999999995</v>
      </c>
      <c r="G189" s="5">
        <v>2</v>
      </c>
      <c r="H189" s="5">
        <v>0.1</v>
      </c>
      <c r="I189" s="5" t="s">
        <v>25</v>
      </c>
      <c r="J189" s="4" t="s">
        <v>26</v>
      </c>
      <c r="K189" s="1" t="str">
        <f>IF(E189&gt;=160000,"Intermedia",IF(E189&gt;=40000,IF(F189&gt;=7,"Intermedia","Pequeña"),IF(E189&gt;=20000,"Tipo I_II","Resto")))</f>
        <v>Resto</v>
      </c>
      <c r="L189" s="2" t="str">
        <f t="shared" si="7"/>
        <v>Resto</v>
      </c>
      <c r="N189" s="49"/>
      <c r="O189" s="50"/>
      <c r="P189" s="50"/>
      <c r="Q189" s="50"/>
    </row>
    <row r="190" spans="1:17" x14ac:dyDescent="0.25">
      <c r="A190" s="61" t="s">
        <v>990</v>
      </c>
      <c r="B190" s="65">
        <v>13780</v>
      </c>
      <c r="C190" s="3" t="s">
        <v>29</v>
      </c>
      <c r="D190" s="3" t="s">
        <v>991</v>
      </c>
      <c r="E190" s="1">
        <f>VLOOKUP($B190,Conteo_municipios!$A$2:$I$1123,5)</f>
        <v>11616</v>
      </c>
      <c r="F190" s="75">
        <f>VLOOKUP($B190,Conteo_municipios!$A$2:$I$1123,9)</f>
        <v>4.3</v>
      </c>
      <c r="G190" s="5">
        <v>2</v>
      </c>
      <c r="H190" s="5">
        <v>0.1</v>
      </c>
      <c r="I190" s="5" t="s">
        <v>25</v>
      </c>
      <c r="J190" s="4" t="s">
        <v>26</v>
      </c>
      <c r="K190" s="1" t="str">
        <f>IF(E190&gt;=160000,"Intermedia",IF(E190&gt;=40000,IF(F190&gt;=7,"Intermedia","Pequeña"),IF(E190&gt;=20000,"Tipo I_II","Resto")))</f>
        <v>Resto</v>
      </c>
      <c r="L190" s="2" t="str">
        <f t="shared" si="7"/>
        <v>Resto</v>
      </c>
      <c r="N190" s="49"/>
      <c r="O190" s="50"/>
      <c r="P190" s="50"/>
      <c r="Q190" s="50"/>
    </row>
    <row r="191" spans="1:17" x14ac:dyDescent="0.25">
      <c r="A191" s="61" t="s">
        <v>1059</v>
      </c>
      <c r="B191" s="65">
        <v>13810</v>
      </c>
      <c r="C191" s="3" t="s">
        <v>29</v>
      </c>
      <c r="D191" s="3" t="s">
        <v>1060</v>
      </c>
      <c r="E191" s="1">
        <f>VLOOKUP($B191,Conteo_municipios!$A$2:$I$1123,5)</f>
        <v>10639</v>
      </c>
      <c r="F191" s="75">
        <f>VLOOKUP($B191,Conteo_municipios!$A$2:$I$1123,9)</f>
        <v>4.6999999999999993</v>
      </c>
      <c r="G191" s="5">
        <v>3</v>
      </c>
      <c r="H191" s="5">
        <v>0.15</v>
      </c>
      <c r="I191" s="5" t="s">
        <v>12</v>
      </c>
      <c r="J191" s="4" t="s">
        <v>26</v>
      </c>
      <c r="K191" s="1" t="str">
        <f>IF(E191&gt;=160000,"Intermedia",IF(E191&gt;=40000,IF(F191&gt;=7,"Intermedia","Pequeña"),IF(E191&gt;=20000,"Tipo I_II","Resto")))</f>
        <v>Resto</v>
      </c>
      <c r="L191" s="2" t="str">
        <f t="shared" si="7"/>
        <v>Resto</v>
      </c>
      <c r="N191" s="49"/>
      <c r="O191" s="50"/>
      <c r="P191" s="50"/>
      <c r="Q191" s="50"/>
    </row>
    <row r="192" spans="1:17" x14ac:dyDescent="0.25">
      <c r="A192" s="61" t="s">
        <v>170</v>
      </c>
      <c r="B192" s="65">
        <v>13836</v>
      </c>
      <c r="C192" s="3" t="s">
        <v>29</v>
      </c>
      <c r="D192" s="3" t="s">
        <v>171</v>
      </c>
      <c r="E192" s="1">
        <f>VLOOKUP($B192,Conteo_municipios!$A$2:$I$1123,5)</f>
        <v>94834</v>
      </c>
      <c r="F192" s="75">
        <f>VLOOKUP($B192,Conteo_municipios!$A$2:$I$1123,9)</f>
        <v>5.3999999999999995</v>
      </c>
      <c r="G192" s="5">
        <v>2</v>
      </c>
      <c r="H192" s="5">
        <v>0.1</v>
      </c>
      <c r="I192" s="5" t="s">
        <v>25</v>
      </c>
      <c r="J192" s="4" t="s">
        <v>26</v>
      </c>
      <c r="K192" s="1" t="str">
        <f>IF(E192&gt;=160000,"Intermedia",IF(E192&gt;=40000,IF(F192&gt;=7,"Intermedia","Pequeña"),IF(E192&gt;=20000,"Tipo I_II","Resto")))</f>
        <v>Pequeña</v>
      </c>
      <c r="L192" s="2" t="str">
        <f t="shared" si="7"/>
        <v>Pequeña_L|M</v>
      </c>
      <c r="N192" s="49"/>
      <c r="O192" s="50"/>
      <c r="P192" s="50"/>
      <c r="Q192" s="50"/>
    </row>
    <row r="193" spans="1:17" x14ac:dyDescent="0.25">
      <c r="A193" s="61" t="s">
        <v>529</v>
      </c>
      <c r="B193" s="65">
        <v>13838</v>
      </c>
      <c r="C193" s="3" t="s">
        <v>29</v>
      </c>
      <c r="D193" s="3" t="s">
        <v>530</v>
      </c>
      <c r="E193" s="1">
        <f>VLOOKUP($B193,Conteo_municipios!$A$2:$I$1123,5)</f>
        <v>14309</v>
      </c>
      <c r="F193" s="75">
        <f>VLOOKUP($B193,Conteo_municipios!$A$2:$I$1123,9)</f>
        <v>4.5999999999999996</v>
      </c>
      <c r="G193" s="5">
        <v>2</v>
      </c>
      <c r="H193" s="5">
        <v>0.1</v>
      </c>
      <c r="I193" s="5" t="s">
        <v>25</v>
      </c>
      <c r="J193" s="4" t="s">
        <v>26</v>
      </c>
      <c r="K193" s="1" t="str">
        <f>IF(E193&gt;=160000,"Intermedia",IF(E193&gt;=40000,IF(F193&gt;=7,"Intermedia","Pequeña"),IF(E193&gt;=20000,"Tipo I_II","Resto")))</f>
        <v>Resto</v>
      </c>
      <c r="L193" s="2" t="str">
        <f t="shared" si="7"/>
        <v>Resto</v>
      </c>
      <c r="N193" s="49"/>
      <c r="O193" s="50"/>
      <c r="P193" s="50"/>
      <c r="Q193" s="50"/>
    </row>
    <row r="194" spans="1:17" x14ac:dyDescent="0.25">
      <c r="A194" s="61" t="s">
        <v>426</v>
      </c>
      <c r="B194" s="65">
        <v>13873</v>
      </c>
      <c r="C194" s="3" t="s">
        <v>29</v>
      </c>
      <c r="D194" s="3" t="s">
        <v>388</v>
      </c>
      <c r="E194" s="1">
        <f>VLOOKUP($B194,Conteo_municipios!$A$2:$I$1123,5)</f>
        <v>20165</v>
      </c>
      <c r="F194" s="75">
        <f>VLOOKUP($B194,Conteo_municipios!$A$2:$I$1123,9)</f>
        <v>4.5999999999999996</v>
      </c>
      <c r="G194" s="5">
        <v>2</v>
      </c>
      <c r="H194" s="5">
        <v>0.1</v>
      </c>
      <c r="I194" s="5" t="s">
        <v>25</v>
      </c>
      <c r="J194" s="4" t="s">
        <v>26</v>
      </c>
      <c r="K194" s="1" t="str">
        <f>IF(E194&gt;=160000,"Intermedia",IF(E194&gt;=40000,IF(F194&gt;=7,"Intermedia","Pequeña"),IF(E194&gt;=20000,"Tipo I_II","Resto")))</f>
        <v>Tipo I_II</v>
      </c>
      <c r="L194" s="2" t="str">
        <f t="shared" si="7"/>
        <v>Tipo I_II_L|M</v>
      </c>
      <c r="N194" s="49"/>
      <c r="O194" s="50"/>
      <c r="P194" s="50"/>
      <c r="Q194" s="50"/>
    </row>
    <row r="195" spans="1:17" x14ac:dyDescent="0.25">
      <c r="A195" s="61" t="s">
        <v>631</v>
      </c>
      <c r="B195" s="65">
        <v>13894</v>
      </c>
      <c r="C195" s="3" t="s">
        <v>29</v>
      </c>
      <c r="D195" s="3" t="s">
        <v>632</v>
      </c>
      <c r="E195" s="1">
        <f>VLOOKUP($B195,Conteo_municipios!$A$2:$I$1123,5)</f>
        <v>10477</v>
      </c>
      <c r="F195" s="75">
        <f>VLOOKUP($B195,Conteo_municipios!$A$2:$I$1123,9)</f>
        <v>4.1999999999999993</v>
      </c>
      <c r="G195" s="5">
        <v>2</v>
      </c>
      <c r="H195" s="5">
        <v>0.1</v>
      </c>
      <c r="I195" s="5" t="s">
        <v>25</v>
      </c>
      <c r="J195" s="4" t="s">
        <v>26</v>
      </c>
      <c r="K195" s="1" t="str">
        <f>IF(E195&gt;=160000,"Intermedia",IF(E195&gt;=40000,IF(F195&gt;=7,"Intermedia","Pequeña"),IF(E195&gt;=20000,"Tipo I_II","Resto")))</f>
        <v>Resto</v>
      </c>
      <c r="L195" s="2" t="str">
        <f t="shared" si="7"/>
        <v>Resto</v>
      </c>
      <c r="N195" s="49"/>
      <c r="O195" s="50"/>
      <c r="P195" s="50"/>
      <c r="Q195" s="50"/>
    </row>
    <row r="196" spans="1:17" x14ac:dyDescent="0.25">
      <c r="A196" s="61" t="s">
        <v>97</v>
      </c>
      <c r="B196" s="65">
        <v>15001</v>
      </c>
      <c r="C196" s="3" t="s">
        <v>98</v>
      </c>
      <c r="D196" s="3" t="s">
        <v>99</v>
      </c>
      <c r="E196" s="1">
        <f>VLOOKUP($B196,Conteo_municipios!$A$2:$I$1123,5)</f>
        <v>159464</v>
      </c>
      <c r="F196" s="75">
        <f>VLOOKUP($B196,Conteo_municipios!$A$2:$I$1123,9)</f>
        <v>4.8999999999999995</v>
      </c>
      <c r="G196" s="5">
        <v>4</v>
      </c>
      <c r="H196" s="5">
        <v>0.2</v>
      </c>
      <c r="I196" s="5" t="s">
        <v>21</v>
      </c>
      <c r="J196" s="4" t="s">
        <v>13</v>
      </c>
      <c r="K196" s="1" t="str">
        <f>IF(E196&gt;=160000,"Intermedia",IF(E196&gt;=40000,IF(F196&gt;=7,"Intermedia","Pequeña"),IF(E196&gt;=20000,"Tipo I_II","Resto")))</f>
        <v>Pequeña</v>
      </c>
      <c r="L196" s="2" t="str">
        <f t="shared" si="7"/>
        <v>Pequeña_H</v>
      </c>
      <c r="N196" s="49"/>
      <c r="O196" s="50"/>
      <c r="P196" s="50"/>
      <c r="Q196" s="50"/>
    </row>
    <row r="197" spans="1:17" x14ac:dyDescent="0.25">
      <c r="A197" s="61" t="s">
        <v>2091</v>
      </c>
      <c r="B197" s="65">
        <v>15022</v>
      </c>
      <c r="C197" s="3" t="s">
        <v>98</v>
      </c>
      <c r="D197" s="3" t="s">
        <v>2092</v>
      </c>
      <c r="E197" s="1">
        <f>VLOOKUP($B197,Conteo_municipios!$A$2:$I$1123,5)</f>
        <v>314</v>
      </c>
      <c r="F197" s="75">
        <f>VLOOKUP($B197,Conteo_municipios!$A$2:$I$1123,9)</f>
        <v>3.1</v>
      </c>
      <c r="G197" s="5">
        <v>5</v>
      </c>
      <c r="H197" s="5">
        <v>0.25</v>
      </c>
      <c r="I197" s="5" t="s">
        <v>21</v>
      </c>
      <c r="J197" s="4" t="s">
        <v>13</v>
      </c>
      <c r="K197" s="1" t="str">
        <f>IF(E197&gt;=160000,"Intermedia",IF(E197&gt;=40000,IF(F197&gt;=7,"Intermedia","Pequeña"),IF(E197&gt;=20000,"Tipo I_II","Resto")))</f>
        <v>Resto</v>
      </c>
      <c r="L197" s="2" t="str">
        <f t="shared" si="7"/>
        <v>Resto</v>
      </c>
      <c r="N197" s="49"/>
      <c r="O197" s="50"/>
      <c r="P197" s="50"/>
      <c r="Q197" s="50"/>
    </row>
    <row r="198" spans="1:17" x14ac:dyDescent="0.25">
      <c r="A198" s="61" t="s">
        <v>899</v>
      </c>
      <c r="B198" s="65">
        <v>15047</v>
      </c>
      <c r="C198" s="3" t="s">
        <v>98</v>
      </c>
      <c r="D198" s="3" t="s">
        <v>900</v>
      </c>
      <c r="E198" s="1">
        <f>VLOOKUP($B198,Conteo_municipios!$A$2:$I$1123,5)</f>
        <v>6448</v>
      </c>
      <c r="F198" s="75">
        <f>VLOOKUP($B198,Conteo_municipios!$A$2:$I$1123,9)</f>
        <v>4.1999999999999993</v>
      </c>
      <c r="G198" s="5">
        <v>5</v>
      </c>
      <c r="H198" s="5">
        <v>0.25</v>
      </c>
      <c r="I198" s="5" t="s">
        <v>21</v>
      </c>
      <c r="J198" s="4" t="s">
        <v>13</v>
      </c>
      <c r="K198" s="1" t="str">
        <f>IF(E198&gt;=160000,"Intermedia",IF(E198&gt;=40000,IF(F198&gt;=7,"Intermedia","Pequeña"),IF(E198&gt;=20000,"Tipo I_II","Resto")))</f>
        <v>Resto</v>
      </c>
      <c r="L198" s="2" t="str">
        <f t="shared" si="7"/>
        <v>Resto</v>
      </c>
      <c r="N198" s="49"/>
      <c r="O198" s="50"/>
      <c r="P198" s="50"/>
      <c r="Q198" s="50"/>
    </row>
    <row r="199" spans="1:17" x14ac:dyDescent="0.25">
      <c r="A199" s="61" t="s">
        <v>1597</v>
      </c>
      <c r="B199" s="65">
        <v>15051</v>
      </c>
      <c r="C199" s="3" t="s">
        <v>98</v>
      </c>
      <c r="D199" s="3" t="s">
        <v>1598</v>
      </c>
      <c r="E199" s="1">
        <f>VLOOKUP($B199,Conteo_municipios!$A$2:$I$1123,5)</f>
        <v>2378</v>
      </c>
      <c r="F199" s="75">
        <f>VLOOKUP($B199,Conteo_municipios!$A$2:$I$1123,9)</f>
        <v>4.3999999999999995</v>
      </c>
      <c r="G199" s="5">
        <v>4</v>
      </c>
      <c r="H199" s="5">
        <v>0.2</v>
      </c>
      <c r="I199" s="5" t="s">
        <v>21</v>
      </c>
      <c r="J199" s="4" t="s">
        <v>13</v>
      </c>
      <c r="K199" s="1" t="str">
        <f>IF(E199&gt;=160000,"Intermedia",IF(E199&gt;=40000,IF(F199&gt;=7,"Intermedia","Pequeña"),IF(E199&gt;=20000,"Tipo I_II","Resto")))</f>
        <v>Resto</v>
      </c>
      <c r="L199" s="2" t="str">
        <f t="shared" si="7"/>
        <v>Resto</v>
      </c>
      <c r="N199" s="49"/>
      <c r="O199" s="50"/>
      <c r="P199" s="50"/>
      <c r="Q199" s="50"/>
    </row>
    <row r="200" spans="1:17" x14ac:dyDescent="0.25">
      <c r="A200" s="61" t="s">
        <v>1115</v>
      </c>
      <c r="B200" s="65">
        <v>15087</v>
      </c>
      <c r="C200" s="3" t="s">
        <v>98</v>
      </c>
      <c r="D200" s="3" t="s">
        <v>1116</v>
      </c>
      <c r="E200" s="1">
        <f>VLOOKUP($B200,Conteo_municipios!$A$2:$I$1123,5)</f>
        <v>4480</v>
      </c>
      <c r="F200" s="75">
        <f>VLOOKUP($B200,Conteo_municipios!$A$2:$I$1123,9)</f>
        <v>3.7</v>
      </c>
      <c r="G200" s="5">
        <v>5</v>
      </c>
      <c r="H200" s="5">
        <v>0.25</v>
      </c>
      <c r="I200" s="5" t="s">
        <v>21</v>
      </c>
      <c r="J200" s="4" t="s">
        <v>13</v>
      </c>
      <c r="K200" s="1" t="str">
        <f>IF(E200&gt;=160000,"Intermedia",IF(E200&gt;=40000,IF(F200&gt;=7,"Intermedia","Pequeña"),IF(E200&gt;=20000,"Tipo I_II","Resto")))</f>
        <v>Resto</v>
      </c>
      <c r="L200" s="2" t="str">
        <f t="shared" si="7"/>
        <v>Resto</v>
      </c>
      <c r="N200" s="49"/>
      <c r="O200" s="50"/>
      <c r="P200" s="50"/>
      <c r="Q200" s="50"/>
    </row>
    <row r="201" spans="1:17" x14ac:dyDescent="0.25">
      <c r="A201" s="61" t="s">
        <v>2059</v>
      </c>
      <c r="B201" s="65">
        <v>15090</v>
      </c>
      <c r="C201" s="3" t="s">
        <v>98</v>
      </c>
      <c r="D201" s="3" t="s">
        <v>2060</v>
      </c>
      <c r="E201" s="1">
        <f>VLOOKUP($B201,Conteo_municipios!$A$2:$I$1123,5)</f>
        <v>393</v>
      </c>
      <c r="F201" s="75">
        <f>VLOOKUP($B201,Conteo_municipios!$A$2:$I$1123,9)</f>
        <v>2.4</v>
      </c>
      <c r="G201" s="5">
        <v>5</v>
      </c>
      <c r="H201" s="5">
        <v>0.25</v>
      </c>
      <c r="I201" s="5" t="s">
        <v>21</v>
      </c>
      <c r="J201" s="4" t="s">
        <v>13</v>
      </c>
      <c r="K201" s="1" t="str">
        <f>IF(E201&gt;=160000,"Intermedia",IF(E201&gt;=40000,IF(F201&gt;=7,"Intermedia","Pequeña"),IF(E201&gt;=20000,"Tipo I_II","Resto")))</f>
        <v>Resto</v>
      </c>
      <c r="L201" s="2" t="str">
        <f t="shared" si="7"/>
        <v>Resto</v>
      </c>
      <c r="N201" s="49"/>
      <c r="O201" s="50"/>
      <c r="P201" s="50"/>
      <c r="Q201" s="50"/>
    </row>
    <row r="202" spans="1:17" x14ac:dyDescent="0.25">
      <c r="A202" s="61" t="s">
        <v>2068</v>
      </c>
      <c r="B202" s="65">
        <v>15092</v>
      </c>
      <c r="C202" s="3" t="s">
        <v>98</v>
      </c>
      <c r="D202" s="3" t="s">
        <v>2069</v>
      </c>
      <c r="E202" s="1">
        <f>VLOOKUP($B202,Conteo_municipios!$A$2:$I$1123,5)</f>
        <v>383</v>
      </c>
      <c r="F202" s="75">
        <f>VLOOKUP($B202,Conteo_municipios!$A$2:$I$1123,9)</f>
        <v>3.5</v>
      </c>
      <c r="G202" s="5">
        <v>5</v>
      </c>
      <c r="H202" s="5">
        <v>0.25</v>
      </c>
      <c r="I202" s="5" t="s">
        <v>21</v>
      </c>
      <c r="J202" s="4" t="s">
        <v>13</v>
      </c>
      <c r="K202" s="1" t="str">
        <f>IF(E202&gt;=160000,"Intermedia",IF(E202&gt;=40000,IF(F202&gt;=7,"Intermedia","Pequeña"),IF(E202&gt;=20000,"Tipo I_II","Resto")))</f>
        <v>Resto</v>
      </c>
      <c r="L202" s="2" t="str">
        <f t="shared" si="7"/>
        <v>Resto</v>
      </c>
      <c r="N202" s="49"/>
      <c r="O202" s="50"/>
      <c r="P202" s="50"/>
      <c r="Q202" s="50"/>
    </row>
    <row r="203" spans="1:17" x14ac:dyDescent="0.25">
      <c r="A203" s="61" t="s">
        <v>1418</v>
      </c>
      <c r="B203" s="65">
        <v>15097</v>
      </c>
      <c r="C203" s="3" t="s">
        <v>98</v>
      </c>
      <c r="D203" s="3" t="s">
        <v>1419</v>
      </c>
      <c r="E203" s="1">
        <f>VLOOKUP($B203,Conteo_municipios!$A$2:$I$1123,5)</f>
        <v>2260</v>
      </c>
      <c r="F203" s="75">
        <f>VLOOKUP($B203,Conteo_municipios!$A$2:$I$1123,9)</f>
        <v>3.3000000000000003</v>
      </c>
      <c r="G203" s="5">
        <v>5</v>
      </c>
      <c r="H203" s="5">
        <v>0.25</v>
      </c>
      <c r="I203" s="5" t="s">
        <v>21</v>
      </c>
      <c r="J203" s="4" t="s">
        <v>13</v>
      </c>
      <c r="K203" s="1" t="str">
        <f>IF(E203&gt;=160000,"Intermedia",IF(E203&gt;=40000,IF(F203&gt;=7,"Intermedia","Pequeña"),IF(E203&gt;=20000,"Tipo I_II","Resto")))</f>
        <v>Resto</v>
      </c>
      <c r="L203" s="2" t="str">
        <f t="shared" si="7"/>
        <v>Resto</v>
      </c>
      <c r="N203" s="49"/>
      <c r="O203" s="50"/>
      <c r="P203" s="50"/>
      <c r="Q203" s="50"/>
    </row>
    <row r="204" spans="1:17" x14ac:dyDescent="0.25">
      <c r="A204" s="61" t="s">
        <v>2052</v>
      </c>
      <c r="B204" s="65">
        <v>15104</v>
      </c>
      <c r="C204" s="3" t="s">
        <v>98</v>
      </c>
      <c r="D204" s="3" t="s">
        <v>98</v>
      </c>
      <c r="E204" s="1">
        <f>VLOOKUP($B204,Conteo_municipios!$A$2:$I$1123,5)</f>
        <v>672</v>
      </c>
      <c r="F204" s="75">
        <f>VLOOKUP($B204,Conteo_municipios!$A$2:$I$1123,9)</f>
        <v>3.1</v>
      </c>
      <c r="G204" s="5">
        <v>4</v>
      </c>
      <c r="H204" s="5">
        <v>0.2</v>
      </c>
      <c r="I204" s="5" t="s">
        <v>21</v>
      </c>
      <c r="J204" s="4" t="s">
        <v>13</v>
      </c>
      <c r="K204" s="1" t="str">
        <f>IF(E204&gt;=160000,"Intermedia",IF(E204&gt;=40000,IF(F204&gt;=7,"Intermedia","Pequeña"),IF(E204&gt;=20000,"Tipo I_II","Resto")))</f>
        <v>Resto</v>
      </c>
      <c r="L204" s="2" t="str">
        <f t="shared" si="7"/>
        <v>Resto</v>
      </c>
      <c r="N204" s="49"/>
      <c r="O204" s="50"/>
      <c r="P204" s="50"/>
      <c r="Q204" s="50"/>
    </row>
    <row r="205" spans="1:17" x14ac:dyDescent="0.25">
      <c r="A205" s="61" t="s">
        <v>2019</v>
      </c>
      <c r="B205" s="65">
        <v>15106</v>
      </c>
      <c r="C205" s="3" t="s">
        <v>98</v>
      </c>
      <c r="D205" s="3" t="s">
        <v>1480</v>
      </c>
      <c r="E205" s="1">
        <f>VLOOKUP($B205,Conteo_municipios!$A$2:$I$1123,5)</f>
        <v>464</v>
      </c>
      <c r="F205" s="75">
        <f>VLOOKUP($B205,Conteo_municipios!$A$2:$I$1123,9)</f>
        <v>2.9</v>
      </c>
      <c r="G205" s="5">
        <v>3</v>
      </c>
      <c r="H205" s="5">
        <v>0.15</v>
      </c>
      <c r="I205" s="5" t="s">
        <v>12</v>
      </c>
      <c r="J205" s="4" t="s">
        <v>13</v>
      </c>
      <c r="K205" s="1" t="str">
        <f>IF(E205&gt;=160000,"Intermedia",IF(E205&gt;=40000,IF(F205&gt;=7,"Intermedia","Pequeña"),IF(E205&gt;=20000,"Tipo I_II","Resto")))</f>
        <v>Resto</v>
      </c>
      <c r="L205" s="2" t="str">
        <f t="shared" si="7"/>
        <v>Resto</v>
      </c>
      <c r="N205" s="49"/>
      <c r="O205" s="50"/>
      <c r="P205" s="50"/>
      <c r="Q205" s="50"/>
    </row>
    <row r="206" spans="1:17" x14ac:dyDescent="0.25">
      <c r="A206" s="61" t="s">
        <v>1933</v>
      </c>
      <c r="B206" s="65">
        <v>15109</v>
      </c>
      <c r="C206" s="3" t="s">
        <v>98</v>
      </c>
      <c r="D206" s="3" t="s">
        <v>766</v>
      </c>
      <c r="E206" s="1">
        <f>VLOOKUP($B206,Conteo_municipios!$A$2:$I$1123,5)</f>
        <v>703</v>
      </c>
      <c r="F206" s="75">
        <f>VLOOKUP($B206,Conteo_municipios!$A$2:$I$1123,9)</f>
        <v>3.7</v>
      </c>
      <c r="G206" s="5">
        <v>3</v>
      </c>
      <c r="H206" s="5">
        <v>0.15</v>
      </c>
      <c r="I206" s="5" t="s">
        <v>12</v>
      </c>
      <c r="J206" s="4" t="s">
        <v>13</v>
      </c>
      <c r="K206" s="1" t="str">
        <f>IF(E206&gt;=160000,"Intermedia",IF(E206&gt;=40000,IF(F206&gt;=7,"Intermedia","Pequeña"),IF(E206&gt;=20000,"Tipo I_II","Resto")))</f>
        <v>Resto</v>
      </c>
      <c r="L206" s="2" t="str">
        <f t="shared" si="7"/>
        <v>Resto</v>
      </c>
      <c r="N206" s="49"/>
      <c r="O206" s="50"/>
      <c r="P206" s="50"/>
      <c r="Q206" s="50"/>
    </row>
    <row r="207" spans="1:17" x14ac:dyDescent="0.25">
      <c r="A207" s="61" t="s">
        <v>2085</v>
      </c>
      <c r="B207" s="65">
        <v>15114</v>
      </c>
      <c r="C207" s="3" t="s">
        <v>98</v>
      </c>
      <c r="D207" s="3" t="s">
        <v>2086</v>
      </c>
      <c r="E207" s="1">
        <f>VLOOKUP($B207,Conteo_municipios!$A$2:$I$1123,5)</f>
        <v>410</v>
      </c>
      <c r="F207" s="75">
        <f>VLOOKUP($B207,Conteo_municipios!$A$2:$I$1123,9)</f>
        <v>2.7</v>
      </c>
      <c r="G207" s="5">
        <v>5</v>
      </c>
      <c r="H207" s="5">
        <v>0.25</v>
      </c>
      <c r="I207" s="5" t="s">
        <v>21</v>
      </c>
      <c r="J207" s="4" t="s">
        <v>13</v>
      </c>
      <c r="K207" s="1" t="str">
        <f>IF(E207&gt;=160000,"Intermedia",IF(E207&gt;=40000,IF(F207&gt;=7,"Intermedia","Pequeña"),IF(E207&gt;=20000,"Tipo I_II","Resto")))</f>
        <v>Resto</v>
      </c>
      <c r="L207" s="2" t="str">
        <f t="shared" si="7"/>
        <v>Resto</v>
      </c>
      <c r="N207" s="49"/>
      <c r="O207" s="50"/>
      <c r="P207" s="50"/>
      <c r="Q207" s="50"/>
    </row>
    <row r="208" spans="1:17" x14ac:dyDescent="0.25">
      <c r="A208" s="61" t="s">
        <v>2101</v>
      </c>
      <c r="B208" s="65">
        <v>15131</v>
      </c>
      <c r="C208" s="3" t="s">
        <v>98</v>
      </c>
      <c r="D208" s="3" t="s">
        <v>59</v>
      </c>
      <c r="E208" s="1">
        <f>VLOOKUP($B208,Conteo_municipios!$A$2:$I$1123,5)</f>
        <v>472</v>
      </c>
      <c r="F208" s="75">
        <f>VLOOKUP($B208,Conteo_municipios!$A$2:$I$1123,9)</f>
        <v>2.6</v>
      </c>
      <c r="G208" s="5">
        <v>3</v>
      </c>
      <c r="H208" s="5">
        <v>0.15</v>
      </c>
      <c r="I208" s="5" t="s">
        <v>12</v>
      </c>
      <c r="J208" s="4" t="s">
        <v>13</v>
      </c>
      <c r="K208" s="1" t="str">
        <f>IF(E208&gt;=160000,"Intermedia",IF(E208&gt;=40000,IF(F208&gt;=7,"Intermedia","Pequeña"),IF(E208&gt;=20000,"Tipo I_II","Resto")))</f>
        <v>Resto</v>
      </c>
      <c r="L208" s="2" t="str">
        <f t="shared" si="7"/>
        <v>Resto</v>
      </c>
      <c r="N208" s="49"/>
      <c r="O208" s="50"/>
      <c r="P208" s="50"/>
      <c r="Q208" s="50"/>
    </row>
    <row r="209" spans="1:17" x14ac:dyDescent="0.25">
      <c r="A209" s="61" t="s">
        <v>1887</v>
      </c>
      <c r="B209" s="65">
        <v>15135</v>
      </c>
      <c r="C209" s="3" t="s">
        <v>98</v>
      </c>
      <c r="D209" s="3" t="s">
        <v>1888</v>
      </c>
      <c r="E209" s="1">
        <f>VLOOKUP($B209,Conteo_municipios!$A$2:$I$1123,5)</f>
        <v>887</v>
      </c>
      <c r="F209" s="75">
        <f>VLOOKUP($B209,Conteo_municipios!$A$2:$I$1123,9)</f>
        <v>3.3000000000000003</v>
      </c>
      <c r="G209" s="5">
        <v>6</v>
      </c>
      <c r="H209" s="5">
        <v>0.3</v>
      </c>
      <c r="I209" s="5" t="s">
        <v>21</v>
      </c>
      <c r="J209" s="4" t="s">
        <v>13</v>
      </c>
      <c r="K209" s="1" t="str">
        <f>IF(E209&gt;=160000,"Intermedia",IF(E209&gt;=40000,IF(F209&gt;=7,"Intermedia","Pequeña"),IF(E209&gt;=20000,"Tipo I_II","Resto")))</f>
        <v>Resto</v>
      </c>
      <c r="L209" s="2" t="str">
        <f t="shared" si="7"/>
        <v>Resto</v>
      </c>
      <c r="N209" s="49"/>
      <c r="O209" s="50"/>
      <c r="P209" s="50"/>
      <c r="Q209" s="50"/>
    </row>
    <row r="210" spans="1:17" x14ac:dyDescent="0.25">
      <c r="A210" s="61" t="s">
        <v>1698</v>
      </c>
      <c r="B210" s="65">
        <v>15162</v>
      </c>
      <c r="C210" s="3" t="s">
        <v>98</v>
      </c>
      <c r="D210" s="3" t="s">
        <v>1699</v>
      </c>
      <c r="E210" s="1">
        <f>VLOOKUP($B210,Conteo_municipios!$A$2:$I$1123,5)</f>
        <v>1614</v>
      </c>
      <c r="F210" s="75">
        <f>VLOOKUP($B210,Conteo_municipios!$A$2:$I$1123,9)</f>
        <v>3.4</v>
      </c>
      <c r="G210" s="5">
        <v>4</v>
      </c>
      <c r="H210" s="5">
        <v>0.2</v>
      </c>
      <c r="I210" s="5" t="s">
        <v>21</v>
      </c>
      <c r="J210" s="4" t="s">
        <v>13</v>
      </c>
      <c r="K210" s="1" t="str">
        <f>IF(E210&gt;=160000,"Intermedia",IF(E210&gt;=40000,IF(F210&gt;=7,"Intermedia","Pequeña"),IF(E210&gt;=20000,"Tipo I_II","Resto")))</f>
        <v>Resto</v>
      </c>
      <c r="L210" s="2" t="str">
        <f t="shared" si="7"/>
        <v>Resto</v>
      </c>
      <c r="N210" s="49"/>
      <c r="O210" s="50"/>
      <c r="P210" s="50"/>
      <c r="Q210" s="50"/>
    </row>
    <row r="211" spans="1:17" x14ac:dyDescent="0.25">
      <c r="A211" s="61" t="s">
        <v>1781</v>
      </c>
      <c r="B211" s="65">
        <v>15172</v>
      </c>
      <c r="C211" s="3" t="s">
        <v>98</v>
      </c>
      <c r="D211" s="3" t="s">
        <v>1782</v>
      </c>
      <c r="E211" s="1">
        <f>VLOOKUP($B211,Conteo_municipios!$A$2:$I$1123,5)</f>
        <v>1150</v>
      </c>
      <c r="F211" s="75">
        <f>VLOOKUP($B211,Conteo_municipios!$A$2:$I$1123,9)</f>
        <v>2.5</v>
      </c>
      <c r="G211" s="5">
        <v>4</v>
      </c>
      <c r="H211" s="5">
        <v>0.2</v>
      </c>
      <c r="I211" s="5" t="s">
        <v>21</v>
      </c>
      <c r="J211" s="4" t="s">
        <v>13</v>
      </c>
      <c r="K211" s="1" t="str">
        <f>IF(E211&gt;=160000,"Intermedia",IF(E211&gt;=40000,IF(F211&gt;=7,"Intermedia","Pequeña"),IF(E211&gt;=20000,"Tipo I_II","Resto")))</f>
        <v>Resto</v>
      </c>
      <c r="L211" s="2" t="str">
        <f t="shared" ref="L211:L274" si="8">+IF(K211="ESPECIAL",D211,IF(K211="Resto","Resto",IF(I211="H",K211&amp;"_"&amp;I211,K211&amp;"_L|M")))</f>
        <v>Resto</v>
      </c>
      <c r="N211" s="49"/>
      <c r="O211" s="50"/>
      <c r="P211" s="50"/>
      <c r="Q211" s="50"/>
    </row>
    <row r="212" spans="1:17" x14ac:dyDescent="0.25">
      <c r="A212" s="61" t="s">
        <v>201</v>
      </c>
      <c r="B212" s="65">
        <v>15176</v>
      </c>
      <c r="C212" s="3" t="s">
        <v>98</v>
      </c>
      <c r="D212" s="3" t="s">
        <v>202</v>
      </c>
      <c r="E212" s="1">
        <f>VLOOKUP($B212,Conteo_municipios!$A$2:$I$1123,5)</f>
        <v>45768</v>
      </c>
      <c r="F212" s="75">
        <f>VLOOKUP($B212,Conteo_municipios!$A$2:$I$1123,9)</f>
        <v>4.8999999999999995</v>
      </c>
      <c r="G212" s="5">
        <v>3</v>
      </c>
      <c r="H212" s="5">
        <v>0.15</v>
      </c>
      <c r="I212" s="5" t="s">
        <v>12</v>
      </c>
      <c r="J212" s="4" t="s">
        <v>13</v>
      </c>
      <c r="K212" s="1" t="str">
        <f>IF(E212&gt;=160000,"Intermedia",IF(E212&gt;=40000,IF(F212&gt;=7,"Intermedia","Pequeña"),IF(E212&gt;=20000,"Tipo I_II","Resto")))</f>
        <v>Pequeña</v>
      </c>
      <c r="L212" s="2" t="str">
        <f t="shared" si="8"/>
        <v>Pequeña_L|M</v>
      </c>
      <c r="N212" s="49"/>
      <c r="O212" s="50"/>
      <c r="P212" s="50"/>
      <c r="Q212" s="50"/>
    </row>
    <row r="213" spans="1:17" x14ac:dyDescent="0.25">
      <c r="A213" s="61" t="s">
        <v>1850</v>
      </c>
      <c r="B213" s="65">
        <v>15180</v>
      </c>
      <c r="C213" s="3" t="s">
        <v>98</v>
      </c>
      <c r="D213" s="3" t="s">
        <v>1851</v>
      </c>
      <c r="E213" s="1">
        <f>VLOOKUP($B213,Conteo_municipios!$A$2:$I$1123,5)</f>
        <v>1011</v>
      </c>
      <c r="F213" s="75">
        <f>VLOOKUP($B213,Conteo_municipios!$A$2:$I$1123,9)</f>
        <v>2.3000000000000003</v>
      </c>
      <c r="G213" s="5">
        <v>5</v>
      </c>
      <c r="H213" s="5">
        <v>0.25</v>
      </c>
      <c r="I213" s="5" t="s">
        <v>21</v>
      </c>
      <c r="J213" s="4" t="s">
        <v>13</v>
      </c>
      <c r="K213" s="1" t="str">
        <f>IF(E213&gt;=160000,"Intermedia",IF(E213&gt;=40000,IF(F213&gt;=7,"Intermedia","Pequeña"),IF(E213&gt;=20000,"Tipo I_II","Resto")))</f>
        <v>Resto</v>
      </c>
      <c r="L213" s="2" t="str">
        <f t="shared" si="8"/>
        <v>Resto</v>
      </c>
      <c r="N213" s="49"/>
      <c r="O213" s="50"/>
      <c r="P213" s="50"/>
      <c r="Q213" s="50"/>
    </row>
    <row r="214" spans="1:17" x14ac:dyDescent="0.25">
      <c r="A214" s="61" t="s">
        <v>1561</v>
      </c>
      <c r="B214" s="65">
        <v>15183</v>
      </c>
      <c r="C214" s="3" t="s">
        <v>98</v>
      </c>
      <c r="D214" s="3" t="s">
        <v>1562</v>
      </c>
      <c r="E214" s="1">
        <f>VLOOKUP($B214,Conteo_municipios!$A$2:$I$1123,5)</f>
        <v>1899</v>
      </c>
      <c r="F214" s="75">
        <f>VLOOKUP($B214,Conteo_municipios!$A$2:$I$1123,9)</f>
        <v>3.2</v>
      </c>
      <c r="G214" s="5">
        <v>5</v>
      </c>
      <c r="H214" s="5">
        <v>0.25</v>
      </c>
      <c r="I214" s="5" t="s">
        <v>21</v>
      </c>
      <c r="J214" s="4" t="s">
        <v>13</v>
      </c>
      <c r="K214" s="1" t="str">
        <f>IF(E214&gt;=160000,"Intermedia",IF(E214&gt;=40000,IF(F214&gt;=7,"Intermedia","Pequeña"),IF(E214&gt;=20000,"Tipo I_II","Resto")))</f>
        <v>Resto</v>
      </c>
      <c r="L214" s="2" t="str">
        <f t="shared" si="8"/>
        <v>Resto</v>
      </c>
      <c r="N214" s="49"/>
      <c r="O214" s="50"/>
      <c r="P214" s="50"/>
      <c r="Q214" s="50"/>
    </row>
    <row r="215" spans="1:17" x14ac:dyDescent="0.25">
      <c r="A215" s="61" t="s">
        <v>1824</v>
      </c>
      <c r="B215" s="65">
        <v>15185</v>
      </c>
      <c r="C215" s="3" t="s">
        <v>98</v>
      </c>
      <c r="D215" s="3" t="s">
        <v>1825</v>
      </c>
      <c r="E215" s="1">
        <f>VLOOKUP($B215,Conteo_municipios!$A$2:$I$1123,5)</f>
        <v>1074</v>
      </c>
      <c r="F215" s="75">
        <f>VLOOKUP($B215,Conteo_municipios!$A$2:$I$1123,9)</f>
        <v>3.5</v>
      </c>
      <c r="G215" s="5">
        <v>3</v>
      </c>
      <c r="H215" s="5">
        <v>0.15</v>
      </c>
      <c r="I215" s="5" t="s">
        <v>12</v>
      </c>
      <c r="J215" s="4" t="s">
        <v>13</v>
      </c>
      <c r="K215" s="1" t="str">
        <f>IF(E215&gt;=160000,"Intermedia",IF(E215&gt;=40000,IF(F215&gt;=7,"Intermedia","Pequeña"),IF(E215&gt;=20000,"Tipo I_II","Resto")))</f>
        <v>Resto</v>
      </c>
      <c r="L215" s="2" t="str">
        <f t="shared" si="8"/>
        <v>Resto</v>
      </c>
      <c r="N215" s="49"/>
      <c r="O215" s="50"/>
      <c r="P215" s="50"/>
      <c r="Q215" s="50"/>
    </row>
    <row r="216" spans="1:17" x14ac:dyDescent="0.25">
      <c r="A216" s="61" t="s">
        <v>1631</v>
      </c>
      <c r="B216" s="65">
        <v>15187</v>
      </c>
      <c r="C216" s="3" t="s">
        <v>98</v>
      </c>
      <c r="D216" s="3" t="s">
        <v>1632</v>
      </c>
      <c r="E216" s="1">
        <f>VLOOKUP($B216,Conteo_municipios!$A$2:$I$1123,5)</f>
        <v>470</v>
      </c>
      <c r="F216" s="75">
        <f>VLOOKUP($B216,Conteo_municipios!$A$2:$I$1123,9)</f>
        <v>4.1999999999999993</v>
      </c>
      <c r="G216" s="5">
        <v>4</v>
      </c>
      <c r="H216" s="5">
        <v>0.2</v>
      </c>
      <c r="I216" s="5" t="s">
        <v>21</v>
      </c>
      <c r="J216" s="4" t="s">
        <v>13</v>
      </c>
      <c r="K216" s="1" t="str">
        <f>IF(E216&gt;=160000,"Intermedia",IF(E216&gt;=40000,IF(F216&gt;=7,"Intermedia","Pequeña"),IF(E216&gt;=20000,"Tipo I_II","Resto")))</f>
        <v>Resto</v>
      </c>
      <c r="L216" s="2" t="str">
        <f t="shared" si="8"/>
        <v>Resto</v>
      </c>
      <c r="N216" s="49"/>
      <c r="O216" s="50"/>
      <c r="P216" s="50"/>
      <c r="Q216" s="50"/>
    </row>
    <row r="217" spans="1:17" x14ac:dyDescent="0.25">
      <c r="A217" s="61" t="s">
        <v>1757</v>
      </c>
      <c r="B217" s="65">
        <v>15189</v>
      </c>
      <c r="C217" s="3" t="s">
        <v>98</v>
      </c>
      <c r="D217" s="3" t="s">
        <v>1758</v>
      </c>
      <c r="E217" s="1">
        <f>VLOOKUP($B217,Conteo_municipios!$A$2:$I$1123,5)</f>
        <v>1207</v>
      </c>
      <c r="F217" s="75">
        <f>VLOOKUP($B217,Conteo_municipios!$A$2:$I$1123,9)</f>
        <v>3</v>
      </c>
      <c r="G217" s="5">
        <v>4</v>
      </c>
      <c r="H217" s="5">
        <v>0.2</v>
      </c>
      <c r="I217" s="5" t="s">
        <v>21</v>
      </c>
      <c r="J217" s="4" t="s">
        <v>13</v>
      </c>
      <c r="K217" s="1" t="str">
        <f>IF(E217&gt;=160000,"Intermedia",IF(E217&gt;=40000,IF(F217&gt;=7,"Intermedia","Pequeña"),IF(E217&gt;=20000,"Tipo I_II","Resto")))</f>
        <v>Resto</v>
      </c>
      <c r="L217" s="2" t="str">
        <f t="shared" si="8"/>
        <v>Resto</v>
      </c>
      <c r="N217" s="49"/>
      <c r="O217" s="50"/>
      <c r="P217" s="50"/>
      <c r="Q217" s="50"/>
    </row>
    <row r="218" spans="1:17" x14ac:dyDescent="0.25">
      <c r="A218" s="61" t="s">
        <v>1895</v>
      </c>
      <c r="B218" s="65">
        <v>15204</v>
      </c>
      <c r="C218" s="3" t="s">
        <v>98</v>
      </c>
      <c r="D218" s="3" t="s">
        <v>1896</v>
      </c>
      <c r="E218" s="1">
        <f>VLOOKUP($B218,Conteo_municipios!$A$2:$I$1123,5)</f>
        <v>1420</v>
      </c>
      <c r="F218" s="75">
        <f>VLOOKUP($B218,Conteo_municipios!$A$2:$I$1123,9)</f>
        <v>3.9</v>
      </c>
      <c r="G218" s="5">
        <v>4</v>
      </c>
      <c r="H218" s="5">
        <v>0.2</v>
      </c>
      <c r="I218" s="5" t="s">
        <v>21</v>
      </c>
      <c r="J218" s="4" t="s">
        <v>13</v>
      </c>
      <c r="K218" s="1" t="str">
        <f>IF(E218&gt;=160000,"Intermedia",IF(E218&gt;=40000,IF(F218&gt;=7,"Intermedia","Pequeña"),IF(E218&gt;=20000,"Tipo I_II","Resto")))</f>
        <v>Resto</v>
      </c>
      <c r="L218" s="2" t="str">
        <f t="shared" si="8"/>
        <v>Resto</v>
      </c>
      <c r="N218" s="49"/>
      <c r="O218" s="50"/>
      <c r="P218" s="50"/>
      <c r="Q218" s="50"/>
    </row>
    <row r="219" spans="1:17" x14ac:dyDescent="0.25">
      <c r="A219" s="61" t="s">
        <v>1949</v>
      </c>
      <c r="B219" s="65">
        <v>15212</v>
      </c>
      <c r="C219" s="3" t="s">
        <v>98</v>
      </c>
      <c r="D219" s="3" t="s">
        <v>1950</v>
      </c>
      <c r="E219" s="1">
        <f>VLOOKUP($B219,Conteo_municipios!$A$2:$I$1123,5)</f>
        <v>730</v>
      </c>
      <c r="F219" s="75">
        <f>VLOOKUP($B219,Conteo_municipios!$A$2:$I$1123,9)</f>
        <v>2.6</v>
      </c>
      <c r="G219" s="5">
        <v>3</v>
      </c>
      <c r="H219" s="5">
        <v>0.15</v>
      </c>
      <c r="I219" s="5" t="s">
        <v>12</v>
      </c>
      <c r="J219" s="4" t="s">
        <v>13</v>
      </c>
      <c r="K219" s="1" t="str">
        <f>IF(E219&gt;=160000,"Intermedia",IF(E219&gt;=40000,IF(F219&gt;=7,"Intermedia","Pequeña"),IF(E219&gt;=20000,"Tipo I_II","Resto")))</f>
        <v>Resto</v>
      </c>
      <c r="L219" s="2" t="str">
        <f t="shared" si="8"/>
        <v>Resto</v>
      </c>
      <c r="N219" s="49"/>
      <c r="O219" s="50"/>
      <c r="P219" s="50"/>
      <c r="Q219" s="50"/>
    </row>
    <row r="220" spans="1:17" x14ac:dyDescent="0.25">
      <c r="A220" s="61" t="s">
        <v>1675</v>
      </c>
      <c r="B220" s="65">
        <v>15215</v>
      </c>
      <c r="C220" s="3" t="s">
        <v>98</v>
      </c>
      <c r="D220" s="3" t="s">
        <v>1676</v>
      </c>
      <c r="E220" s="1">
        <f>VLOOKUP($B220,Conteo_municipios!$A$2:$I$1123,5)</f>
        <v>1552</v>
      </c>
      <c r="F220" s="75">
        <f>VLOOKUP($B220,Conteo_municipios!$A$2:$I$1123,9)</f>
        <v>3.5</v>
      </c>
      <c r="G220" s="5">
        <v>5</v>
      </c>
      <c r="H220" s="5">
        <v>0.25</v>
      </c>
      <c r="I220" s="5" t="s">
        <v>21</v>
      </c>
      <c r="J220" s="4" t="s">
        <v>13</v>
      </c>
      <c r="K220" s="1" t="str">
        <f>IF(E220&gt;=160000,"Intermedia",IF(E220&gt;=40000,IF(F220&gt;=7,"Intermedia","Pequeña"),IF(E220&gt;=20000,"Tipo I_II","Resto")))</f>
        <v>Resto</v>
      </c>
      <c r="L220" s="2" t="str">
        <f t="shared" si="8"/>
        <v>Resto</v>
      </c>
      <c r="N220" s="49"/>
      <c r="O220" s="50"/>
      <c r="P220" s="50"/>
      <c r="Q220" s="50"/>
    </row>
    <row r="221" spans="1:17" x14ac:dyDescent="0.25">
      <c r="A221" s="61" t="s">
        <v>2032</v>
      </c>
      <c r="B221" s="65">
        <v>15218</v>
      </c>
      <c r="C221" s="3" t="s">
        <v>98</v>
      </c>
      <c r="D221" s="3" t="s">
        <v>2033</v>
      </c>
      <c r="E221" s="1">
        <f>VLOOKUP($B221,Conteo_municipios!$A$2:$I$1123,5)</f>
        <v>479</v>
      </c>
      <c r="F221" s="75">
        <f>VLOOKUP($B221,Conteo_municipios!$A$2:$I$1123,9)</f>
        <v>2.9</v>
      </c>
      <c r="G221" s="5">
        <v>5</v>
      </c>
      <c r="H221" s="5">
        <v>0.25</v>
      </c>
      <c r="I221" s="5" t="s">
        <v>21</v>
      </c>
      <c r="J221" s="4" t="s">
        <v>13</v>
      </c>
      <c r="K221" s="1" t="str">
        <f>IF(E221&gt;=160000,"Intermedia",IF(E221&gt;=40000,IF(F221&gt;=7,"Intermedia","Pequeña"),IF(E221&gt;=20000,"Tipo I_II","Resto")))</f>
        <v>Resto</v>
      </c>
      <c r="L221" s="2" t="str">
        <f t="shared" si="8"/>
        <v>Resto</v>
      </c>
      <c r="N221" s="49"/>
      <c r="O221" s="50"/>
      <c r="P221" s="50"/>
      <c r="Q221" s="50"/>
    </row>
    <row r="222" spans="1:17" x14ac:dyDescent="0.25">
      <c r="A222" s="61" t="s">
        <v>1620</v>
      </c>
      <c r="B222" s="65">
        <v>15223</v>
      </c>
      <c r="C222" s="3" t="s">
        <v>98</v>
      </c>
      <c r="D222" s="3" t="s">
        <v>1621</v>
      </c>
      <c r="E222" s="1">
        <f>VLOOKUP($B222,Conteo_municipios!$A$2:$I$1123,5)</f>
        <v>2692</v>
      </c>
      <c r="F222" s="75">
        <f>VLOOKUP($B222,Conteo_municipios!$A$2:$I$1123,9)</f>
        <v>3.2</v>
      </c>
      <c r="G222" s="5">
        <v>6</v>
      </c>
      <c r="H222" s="5">
        <v>0.3</v>
      </c>
      <c r="I222" s="5" t="s">
        <v>21</v>
      </c>
      <c r="J222" s="4" t="s">
        <v>13</v>
      </c>
      <c r="K222" s="1" t="str">
        <f>IF(E222&gt;=160000,"Intermedia",IF(E222&gt;=40000,IF(F222&gt;=7,"Intermedia","Pequeña"),IF(E222&gt;=20000,"Tipo I_II","Resto")))</f>
        <v>Resto</v>
      </c>
      <c r="L222" s="2" t="str">
        <f t="shared" si="8"/>
        <v>Resto</v>
      </c>
      <c r="N222" s="49"/>
      <c r="O222" s="50"/>
      <c r="P222" s="50"/>
      <c r="Q222" s="50"/>
    </row>
    <row r="223" spans="1:17" x14ac:dyDescent="0.25">
      <c r="A223" s="61" t="s">
        <v>1668</v>
      </c>
      <c r="B223" s="65">
        <v>15224</v>
      </c>
      <c r="C223" s="3" t="s">
        <v>98</v>
      </c>
      <c r="D223" s="3" t="s">
        <v>1669</v>
      </c>
      <c r="E223" s="1">
        <f>VLOOKUP($B223,Conteo_municipios!$A$2:$I$1123,5)</f>
        <v>1454</v>
      </c>
      <c r="F223" s="75">
        <f>VLOOKUP($B223,Conteo_municipios!$A$2:$I$1123,9)</f>
        <v>3.5</v>
      </c>
      <c r="G223" s="5">
        <v>4</v>
      </c>
      <c r="H223" s="5">
        <v>0.2</v>
      </c>
      <c r="I223" s="5" t="s">
        <v>21</v>
      </c>
      <c r="J223" s="4" t="s">
        <v>13</v>
      </c>
      <c r="K223" s="1" t="str">
        <f>IF(E223&gt;=160000,"Intermedia",IF(E223&gt;=40000,IF(F223&gt;=7,"Intermedia","Pequeña"),IF(E223&gt;=20000,"Tipo I_II","Resto")))</f>
        <v>Resto</v>
      </c>
      <c r="L223" s="2" t="str">
        <f t="shared" si="8"/>
        <v>Resto</v>
      </c>
      <c r="N223" s="49"/>
      <c r="O223" s="50"/>
      <c r="P223" s="50"/>
      <c r="Q223" s="50"/>
    </row>
    <row r="224" spans="1:17" x14ac:dyDescent="0.25">
      <c r="A224" s="61" t="s">
        <v>2106</v>
      </c>
      <c r="B224" s="65">
        <v>15226</v>
      </c>
      <c r="C224" s="3" t="s">
        <v>98</v>
      </c>
      <c r="D224" s="3" t="s">
        <v>2107</v>
      </c>
      <c r="E224" s="1">
        <f>VLOOKUP($B224,Conteo_municipios!$A$2:$I$1123,5)</f>
        <v>340</v>
      </c>
      <c r="F224" s="75">
        <f>VLOOKUP($B224,Conteo_municipios!$A$2:$I$1123,9)</f>
        <v>2.4</v>
      </c>
      <c r="G224" s="5">
        <v>5</v>
      </c>
      <c r="H224" s="5">
        <v>0.25</v>
      </c>
      <c r="I224" s="5" t="s">
        <v>21</v>
      </c>
      <c r="J224" s="4" t="s">
        <v>13</v>
      </c>
      <c r="K224" s="1" t="str">
        <f>IF(E224&gt;=160000,"Intermedia",IF(E224&gt;=40000,IF(F224&gt;=7,"Intermedia","Pequeña"),IF(E224&gt;=20000,"Tipo I_II","Resto")))</f>
        <v>Resto</v>
      </c>
      <c r="L224" s="2" t="str">
        <f t="shared" si="8"/>
        <v>Resto</v>
      </c>
      <c r="N224" s="49"/>
      <c r="O224" s="50"/>
      <c r="P224" s="50"/>
      <c r="Q224" s="50"/>
    </row>
    <row r="225" spans="1:17" x14ac:dyDescent="0.25">
      <c r="A225" s="61" t="s">
        <v>2112</v>
      </c>
      <c r="B225" s="65">
        <v>15232</v>
      </c>
      <c r="C225" s="3" t="s">
        <v>98</v>
      </c>
      <c r="D225" s="3" t="s">
        <v>2113</v>
      </c>
      <c r="E225" s="1">
        <f>VLOOKUP($B225,Conteo_municipios!$A$2:$I$1123,5)</f>
        <v>408</v>
      </c>
      <c r="F225" s="75">
        <f>VLOOKUP($B225,Conteo_municipios!$A$2:$I$1123,9)</f>
        <v>3.8000000000000003</v>
      </c>
      <c r="G225" s="5">
        <v>4</v>
      </c>
      <c r="H225" s="5">
        <v>0.2</v>
      </c>
      <c r="I225" s="5" t="s">
        <v>21</v>
      </c>
      <c r="J225" s="4" t="s">
        <v>13</v>
      </c>
      <c r="K225" s="1" t="str">
        <f>IF(E225&gt;=160000,"Intermedia",IF(E225&gt;=40000,IF(F225&gt;=7,"Intermedia","Pequeña"),IF(E225&gt;=20000,"Tipo I_II","Resto")))</f>
        <v>Resto</v>
      </c>
      <c r="L225" s="2" t="str">
        <f t="shared" si="8"/>
        <v>Resto</v>
      </c>
      <c r="N225" s="49"/>
      <c r="O225" s="50"/>
      <c r="P225" s="50"/>
      <c r="Q225" s="50"/>
    </row>
    <row r="226" spans="1:17" x14ac:dyDescent="0.25">
      <c r="A226" s="61" t="s">
        <v>2036</v>
      </c>
      <c r="B226" s="65">
        <v>15236</v>
      </c>
      <c r="C226" s="3" t="s">
        <v>98</v>
      </c>
      <c r="D226" s="3" t="s">
        <v>2037</v>
      </c>
      <c r="E226" s="1">
        <f>VLOOKUP($B226,Conteo_municipios!$A$2:$I$1123,5)</f>
        <v>614</v>
      </c>
      <c r="F226" s="75">
        <f>VLOOKUP($B226,Conteo_municipios!$A$2:$I$1123,9)</f>
        <v>3.8000000000000003</v>
      </c>
      <c r="G226" s="5">
        <v>5</v>
      </c>
      <c r="H226" s="5">
        <v>0.25</v>
      </c>
      <c r="I226" s="5" t="s">
        <v>21</v>
      </c>
      <c r="J226" s="4" t="s">
        <v>13</v>
      </c>
      <c r="K226" s="1" t="str">
        <f>IF(E226&gt;=160000,"Intermedia",IF(E226&gt;=40000,IF(F226&gt;=7,"Intermedia","Pequeña"),IF(E226&gt;=20000,"Tipo I_II","Resto")))</f>
        <v>Resto</v>
      </c>
      <c r="L226" s="2" t="str">
        <f t="shared" si="8"/>
        <v>Resto</v>
      </c>
      <c r="N226" s="49"/>
      <c r="O226" s="50"/>
      <c r="P226" s="50"/>
      <c r="Q226" s="50"/>
    </row>
    <row r="227" spans="1:17" x14ac:dyDescent="0.25">
      <c r="A227" s="61" t="s">
        <v>125</v>
      </c>
      <c r="B227" s="65">
        <v>15238</v>
      </c>
      <c r="C227" s="3" t="s">
        <v>98</v>
      </c>
      <c r="D227" s="3" t="s">
        <v>126</v>
      </c>
      <c r="E227" s="1">
        <f>VLOOKUP($B227,Conteo_municipios!$A$2:$I$1123,5)</f>
        <v>106502</v>
      </c>
      <c r="F227" s="75">
        <f>VLOOKUP($B227,Conteo_municipios!$A$2:$I$1123,9)</f>
        <v>4.8999999999999995</v>
      </c>
      <c r="G227" s="5">
        <v>4</v>
      </c>
      <c r="H227" s="5">
        <v>0.2</v>
      </c>
      <c r="I227" s="5" t="s">
        <v>21</v>
      </c>
      <c r="J227" s="4" t="s">
        <v>13</v>
      </c>
      <c r="K227" s="1" t="str">
        <f>IF(E227&gt;=160000,"Intermedia",IF(E227&gt;=40000,IF(F227&gt;=7,"Intermedia","Pequeña"),IF(E227&gt;=20000,"Tipo I_II","Resto")))</f>
        <v>Pequeña</v>
      </c>
      <c r="L227" s="2" t="str">
        <f t="shared" si="8"/>
        <v>Pequeña_H</v>
      </c>
      <c r="N227" s="49"/>
      <c r="O227" s="50"/>
      <c r="P227" s="50"/>
      <c r="Q227" s="50"/>
    </row>
    <row r="228" spans="1:17" x14ac:dyDescent="0.25">
      <c r="A228" s="61" t="s">
        <v>1377</v>
      </c>
      <c r="B228" s="65">
        <v>15244</v>
      </c>
      <c r="C228" s="3" t="s">
        <v>98</v>
      </c>
      <c r="D228" s="3" t="s">
        <v>1378</v>
      </c>
      <c r="E228" s="1">
        <f>VLOOKUP($B228,Conteo_municipios!$A$2:$I$1123,5)</f>
        <v>2138</v>
      </c>
      <c r="F228" s="75">
        <f>VLOOKUP($B228,Conteo_municipios!$A$2:$I$1123,9)</f>
        <v>3.2</v>
      </c>
      <c r="G228" s="5">
        <v>5</v>
      </c>
      <c r="H228" s="5">
        <v>0.25</v>
      </c>
      <c r="I228" s="5" t="s">
        <v>21</v>
      </c>
      <c r="J228" s="4" t="s">
        <v>13</v>
      </c>
      <c r="K228" s="1" t="str">
        <f>IF(E228&gt;=160000,"Intermedia",IF(E228&gt;=40000,IF(F228&gt;=7,"Intermedia","Pequeña"),IF(E228&gt;=20000,"Tipo I_II","Resto")))</f>
        <v>Resto</v>
      </c>
      <c r="L228" s="2" t="str">
        <f t="shared" si="8"/>
        <v>Resto</v>
      </c>
      <c r="N228" s="49"/>
      <c r="O228" s="50"/>
      <c r="P228" s="50"/>
      <c r="Q228" s="50"/>
    </row>
    <row r="229" spans="1:17" x14ac:dyDescent="0.25">
      <c r="A229" s="61" t="s">
        <v>1771</v>
      </c>
      <c r="B229" s="65">
        <v>15248</v>
      </c>
      <c r="C229" s="3" t="s">
        <v>98</v>
      </c>
      <c r="D229" s="3" t="s">
        <v>1772</v>
      </c>
      <c r="E229" s="1">
        <f>VLOOKUP($B229,Conteo_municipios!$A$2:$I$1123,5)</f>
        <v>1227</v>
      </c>
      <c r="F229" s="75">
        <f>VLOOKUP($B229,Conteo_municipios!$A$2:$I$1123,9)</f>
        <v>2.7</v>
      </c>
      <c r="G229" s="5">
        <v>5</v>
      </c>
      <c r="H229" s="5">
        <v>0.25</v>
      </c>
      <c r="I229" s="5" t="s">
        <v>21</v>
      </c>
      <c r="J229" s="4" t="s">
        <v>13</v>
      </c>
      <c r="K229" s="1" t="str">
        <f>IF(E229&gt;=160000,"Intermedia",IF(E229&gt;=40000,IF(F229&gt;=7,"Intermedia","Pequeña"),IF(E229&gt;=20000,"Tipo I_II","Resto")))</f>
        <v>Resto</v>
      </c>
      <c r="L229" s="2" t="str">
        <f t="shared" si="8"/>
        <v>Resto</v>
      </c>
      <c r="N229" s="49"/>
      <c r="O229" s="50"/>
      <c r="P229" s="50"/>
      <c r="Q229" s="50"/>
    </row>
    <row r="230" spans="1:17" x14ac:dyDescent="0.25">
      <c r="A230" s="61" t="s">
        <v>1519</v>
      </c>
      <c r="B230" s="65">
        <v>15272</v>
      </c>
      <c r="C230" s="3" t="s">
        <v>98</v>
      </c>
      <c r="D230" s="3" t="s">
        <v>1520</v>
      </c>
      <c r="E230" s="1">
        <f>VLOOKUP($B230,Conteo_municipios!$A$2:$I$1123,5)</f>
        <v>2485</v>
      </c>
      <c r="F230" s="75">
        <f>VLOOKUP($B230,Conteo_municipios!$A$2:$I$1123,9)</f>
        <v>3.5</v>
      </c>
      <c r="G230" s="5">
        <v>4</v>
      </c>
      <c r="H230" s="5">
        <v>0.2</v>
      </c>
      <c r="I230" s="5" t="s">
        <v>21</v>
      </c>
      <c r="J230" s="4" t="s">
        <v>13</v>
      </c>
      <c r="K230" s="1" t="str">
        <f>IF(E230&gt;=160000,"Intermedia",IF(E230&gt;=40000,IF(F230&gt;=7,"Intermedia","Pequeña"),IF(E230&gt;=20000,"Tipo I_II","Resto")))</f>
        <v>Resto</v>
      </c>
      <c r="L230" s="2" t="str">
        <f t="shared" si="8"/>
        <v>Resto</v>
      </c>
      <c r="N230" s="49"/>
      <c r="O230" s="50"/>
      <c r="P230" s="50"/>
      <c r="Q230" s="50"/>
    </row>
    <row r="231" spans="1:17" x14ac:dyDescent="0.25">
      <c r="A231" s="61" t="s">
        <v>1769</v>
      </c>
      <c r="B231" s="65">
        <v>15276</v>
      </c>
      <c r="C231" s="3" t="s">
        <v>98</v>
      </c>
      <c r="D231" s="3" t="s">
        <v>1770</v>
      </c>
      <c r="E231" s="1">
        <f>VLOOKUP($B231,Conteo_municipios!$A$2:$I$1123,5)</f>
        <v>1273</v>
      </c>
      <c r="F231" s="75">
        <f>VLOOKUP($B231,Conteo_municipios!$A$2:$I$1123,9)</f>
        <v>2.7</v>
      </c>
      <c r="G231" s="5">
        <v>4</v>
      </c>
      <c r="H231" s="5">
        <v>0.2</v>
      </c>
      <c r="I231" s="5" t="s">
        <v>21</v>
      </c>
      <c r="J231" s="4" t="s">
        <v>13</v>
      </c>
      <c r="K231" s="1" t="str">
        <f>IF(E231&gt;=160000,"Intermedia",IF(E231&gt;=40000,IF(F231&gt;=7,"Intermedia","Pequeña"),IF(E231&gt;=20000,"Tipo I_II","Resto")))</f>
        <v>Resto</v>
      </c>
      <c r="L231" s="2" t="str">
        <f t="shared" si="8"/>
        <v>Resto</v>
      </c>
      <c r="N231" s="49"/>
      <c r="O231" s="50"/>
      <c r="P231" s="50"/>
      <c r="Q231" s="50"/>
    </row>
    <row r="232" spans="1:17" x14ac:dyDescent="0.25">
      <c r="A232" s="61" t="s">
        <v>2072</v>
      </c>
      <c r="B232" s="65">
        <v>15293</v>
      </c>
      <c r="C232" s="3" t="s">
        <v>98</v>
      </c>
      <c r="D232" s="3" t="s">
        <v>2073</v>
      </c>
      <c r="E232" s="1">
        <f>VLOOKUP($B232,Conteo_municipios!$A$2:$I$1123,5)</f>
        <v>555</v>
      </c>
      <c r="F232" s="75">
        <f>VLOOKUP($B232,Conteo_municipios!$A$2:$I$1123,9)</f>
        <v>2.9</v>
      </c>
      <c r="G232" s="5">
        <v>3</v>
      </c>
      <c r="H232" s="5">
        <v>0.15</v>
      </c>
      <c r="I232" s="5" t="s">
        <v>12</v>
      </c>
      <c r="J232" s="4" t="s">
        <v>13</v>
      </c>
      <c r="K232" s="1" t="str">
        <f>IF(E232&gt;=160000,"Intermedia",IF(E232&gt;=40000,IF(F232&gt;=7,"Intermedia","Pequeña"),IF(E232&gt;=20000,"Tipo I_II","Resto")))</f>
        <v>Resto</v>
      </c>
      <c r="L232" s="2" t="str">
        <f t="shared" si="8"/>
        <v>Resto</v>
      </c>
      <c r="N232" s="49"/>
      <c r="O232" s="50"/>
      <c r="P232" s="50"/>
      <c r="Q232" s="50"/>
    </row>
    <row r="233" spans="1:17" x14ac:dyDescent="0.25">
      <c r="A233" s="61" t="s">
        <v>1713</v>
      </c>
      <c r="B233" s="65">
        <v>15296</v>
      </c>
      <c r="C233" s="3" t="s">
        <v>98</v>
      </c>
      <c r="D233" s="3" t="s">
        <v>1714</v>
      </c>
      <c r="E233" s="1">
        <f>VLOOKUP($B233,Conteo_municipios!$A$2:$I$1123,5)</f>
        <v>1321</v>
      </c>
      <c r="F233" s="75">
        <f>VLOOKUP($B233,Conteo_municipios!$A$2:$I$1123,9)</f>
        <v>3.3000000000000003</v>
      </c>
      <c r="G233" s="5">
        <v>5</v>
      </c>
      <c r="H233" s="5">
        <v>0.25</v>
      </c>
      <c r="I233" s="5" t="s">
        <v>21</v>
      </c>
      <c r="J233" s="4" t="s">
        <v>13</v>
      </c>
      <c r="K233" s="1" t="str">
        <f>IF(E233&gt;=160000,"Intermedia",IF(E233&gt;=40000,IF(F233&gt;=7,"Intermedia","Pequeña"),IF(E233&gt;=20000,"Tipo I_II","Resto")))</f>
        <v>Resto</v>
      </c>
      <c r="L233" s="2" t="str">
        <f t="shared" si="8"/>
        <v>Resto</v>
      </c>
      <c r="N233" s="49"/>
      <c r="O233" s="50"/>
      <c r="P233" s="50"/>
      <c r="Q233" s="50"/>
    </row>
    <row r="234" spans="1:17" x14ac:dyDescent="0.25">
      <c r="A234" s="61" t="s">
        <v>527</v>
      </c>
      <c r="B234" s="65">
        <v>15299</v>
      </c>
      <c r="C234" s="3" t="s">
        <v>98</v>
      </c>
      <c r="D234" s="3" t="s">
        <v>528</v>
      </c>
      <c r="E234" s="1">
        <f>VLOOKUP($B234,Conteo_municipios!$A$2:$I$1123,5)</f>
        <v>10798</v>
      </c>
      <c r="F234" s="75">
        <f>VLOOKUP($B234,Conteo_municipios!$A$2:$I$1123,9)</f>
        <v>3.2</v>
      </c>
      <c r="G234" s="5">
        <v>5</v>
      </c>
      <c r="H234" s="5">
        <v>0.25</v>
      </c>
      <c r="I234" s="5" t="s">
        <v>21</v>
      </c>
      <c r="J234" s="4" t="s">
        <v>13</v>
      </c>
      <c r="K234" s="1" t="str">
        <f>IF(E234&gt;=160000,"Intermedia",IF(E234&gt;=40000,IF(F234&gt;=7,"Intermedia","Pequeña"),IF(E234&gt;=20000,"Tipo I_II","Resto")))</f>
        <v>Resto</v>
      </c>
      <c r="L234" s="2" t="str">
        <f t="shared" si="8"/>
        <v>Resto</v>
      </c>
      <c r="N234" s="49"/>
      <c r="O234" s="50"/>
      <c r="P234" s="50"/>
      <c r="Q234" s="50"/>
    </row>
    <row r="235" spans="1:17" x14ac:dyDescent="0.25">
      <c r="A235" s="61" t="s">
        <v>2011</v>
      </c>
      <c r="B235" s="65">
        <v>15317</v>
      </c>
      <c r="C235" s="3" t="s">
        <v>98</v>
      </c>
      <c r="D235" s="3" t="s">
        <v>2012</v>
      </c>
      <c r="E235" s="1">
        <f>VLOOKUP($B235,Conteo_municipios!$A$2:$I$1123,5)</f>
        <v>594</v>
      </c>
      <c r="F235" s="75">
        <f>VLOOKUP($B235,Conteo_municipios!$A$2:$I$1123,9)</f>
        <v>2.6</v>
      </c>
      <c r="G235" s="5">
        <v>5</v>
      </c>
      <c r="H235" s="5">
        <v>0.25</v>
      </c>
      <c r="I235" s="5" t="s">
        <v>21</v>
      </c>
      <c r="J235" s="4" t="s">
        <v>13</v>
      </c>
      <c r="K235" s="1" t="str">
        <f>IF(E235&gt;=160000,"Intermedia",IF(E235&gt;=40000,IF(F235&gt;=7,"Intermedia","Pequeña"),IF(E235&gt;=20000,"Tipo I_II","Resto")))</f>
        <v>Resto</v>
      </c>
      <c r="L235" s="2" t="str">
        <f t="shared" si="8"/>
        <v>Resto</v>
      </c>
      <c r="N235" s="49"/>
      <c r="O235" s="50"/>
      <c r="P235" s="50"/>
      <c r="Q235" s="50"/>
    </row>
    <row r="236" spans="1:17" x14ac:dyDescent="0.25">
      <c r="A236" s="61" t="s">
        <v>781</v>
      </c>
      <c r="B236" s="65">
        <v>15322</v>
      </c>
      <c r="C236" s="3" t="s">
        <v>98</v>
      </c>
      <c r="D236" s="3" t="s">
        <v>782</v>
      </c>
      <c r="E236" s="1">
        <f>VLOOKUP($B236,Conteo_municipios!$A$2:$I$1123,5)</f>
        <v>6430</v>
      </c>
      <c r="F236" s="75">
        <f>VLOOKUP($B236,Conteo_municipios!$A$2:$I$1123,9)</f>
        <v>3.1</v>
      </c>
      <c r="G236" s="5">
        <v>4</v>
      </c>
      <c r="H236" s="5">
        <v>0.2</v>
      </c>
      <c r="I236" s="5" t="s">
        <v>21</v>
      </c>
      <c r="J236" s="4" t="s">
        <v>13</v>
      </c>
      <c r="K236" s="1" t="str">
        <f>IF(E236&gt;=160000,"Intermedia",IF(E236&gt;=40000,IF(F236&gt;=7,"Intermedia","Pequeña"),IF(E236&gt;=20000,"Tipo I_II","Resto")))</f>
        <v>Resto</v>
      </c>
      <c r="L236" s="2" t="str">
        <f t="shared" si="8"/>
        <v>Resto</v>
      </c>
      <c r="N236" s="49"/>
      <c r="O236" s="50"/>
      <c r="P236" s="50"/>
      <c r="Q236" s="50"/>
    </row>
    <row r="237" spans="1:17" x14ac:dyDescent="0.25">
      <c r="A237" s="61" t="s">
        <v>1742</v>
      </c>
      <c r="B237" s="65">
        <v>15325</v>
      </c>
      <c r="C237" s="3" t="s">
        <v>98</v>
      </c>
      <c r="D237" s="3" t="s">
        <v>1743</v>
      </c>
      <c r="E237" s="1">
        <f>VLOOKUP($B237,Conteo_municipios!$A$2:$I$1123,5)</f>
        <v>1004</v>
      </c>
      <c r="F237" s="75">
        <f>VLOOKUP($B237,Conteo_municipios!$A$2:$I$1123,9)</f>
        <v>2.5</v>
      </c>
      <c r="G237" s="5">
        <v>5</v>
      </c>
      <c r="H237" s="5">
        <v>0.25</v>
      </c>
      <c r="I237" s="5" t="s">
        <v>21</v>
      </c>
      <c r="J237" s="4" t="s">
        <v>13</v>
      </c>
      <c r="K237" s="1" t="str">
        <f>IF(E237&gt;=160000,"Intermedia",IF(E237&gt;=40000,IF(F237&gt;=7,"Intermedia","Pequeña"),IF(E237&gt;=20000,"Tipo I_II","Resto")))</f>
        <v>Resto</v>
      </c>
      <c r="L237" s="2" t="str">
        <f t="shared" si="8"/>
        <v>Resto</v>
      </c>
      <c r="N237" s="49"/>
      <c r="O237" s="50"/>
      <c r="P237" s="50"/>
      <c r="Q237" s="50"/>
    </row>
    <row r="238" spans="1:17" x14ac:dyDescent="0.25">
      <c r="A238" s="61" t="s">
        <v>1735</v>
      </c>
      <c r="B238" s="65">
        <v>15332</v>
      </c>
      <c r="C238" s="3" t="s">
        <v>98</v>
      </c>
      <c r="D238" s="3" t="s">
        <v>1736</v>
      </c>
      <c r="E238" s="1">
        <f>VLOOKUP($B238,Conteo_municipios!$A$2:$I$1123,5)</f>
        <v>1222</v>
      </c>
      <c r="F238" s="75">
        <f>VLOOKUP($B238,Conteo_municipios!$A$2:$I$1123,9)</f>
        <v>2.8000000000000003</v>
      </c>
      <c r="G238" s="5">
        <v>6</v>
      </c>
      <c r="H238" s="5">
        <v>0.3</v>
      </c>
      <c r="I238" s="5" t="s">
        <v>21</v>
      </c>
      <c r="J238" s="4" t="s">
        <v>13</v>
      </c>
      <c r="K238" s="1" t="str">
        <f>IF(E238&gt;=160000,"Intermedia",IF(E238&gt;=40000,IF(F238&gt;=7,"Intermedia","Pequeña"),IF(E238&gt;=20000,"Tipo I_II","Resto")))</f>
        <v>Resto</v>
      </c>
      <c r="L238" s="2" t="str">
        <f t="shared" si="8"/>
        <v>Resto</v>
      </c>
      <c r="N238" s="49"/>
      <c r="O238" s="50"/>
      <c r="P238" s="50"/>
      <c r="Q238" s="50"/>
    </row>
    <row r="239" spans="1:17" x14ac:dyDescent="0.25">
      <c r="A239" s="61" t="s">
        <v>1875</v>
      </c>
      <c r="B239" s="65">
        <v>15362</v>
      </c>
      <c r="C239" s="3" t="s">
        <v>98</v>
      </c>
      <c r="D239" s="3" t="s">
        <v>1876</v>
      </c>
      <c r="E239" s="1">
        <f>VLOOKUP($B239,Conteo_municipios!$A$2:$I$1123,5)</f>
        <v>1159</v>
      </c>
      <c r="F239" s="75">
        <f>VLOOKUP($B239,Conteo_municipios!$A$2:$I$1123,9)</f>
        <v>2.7</v>
      </c>
      <c r="G239" s="5">
        <v>4</v>
      </c>
      <c r="H239" s="5">
        <v>0.2</v>
      </c>
      <c r="I239" s="5" t="s">
        <v>21</v>
      </c>
      <c r="J239" s="4" t="s">
        <v>13</v>
      </c>
      <c r="K239" s="1" t="str">
        <f>IF(E239&gt;=160000,"Intermedia",IF(E239&gt;=40000,IF(F239&gt;=7,"Intermedia","Pequeña"),IF(E239&gt;=20000,"Tipo I_II","Resto")))</f>
        <v>Resto</v>
      </c>
      <c r="L239" s="2" t="str">
        <f t="shared" si="8"/>
        <v>Resto</v>
      </c>
      <c r="N239" s="49"/>
      <c r="O239" s="50"/>
      <c r="P239" s="50"/>
      <c r="Q239" s="50"/>
    </row>
    <row r="240" spans="1:17" x14ac:dyDescent="0.25">
      <c r="A240" s="61" t="s">
        <v>1666</v>
      </c>
      <c r="B240" s="65">
        <v>15367</v>
      </c>
      <c r="C240" s="3" t="s">
        <v>98</v>
      </c>
      <c r="D240" s="3" t="s">
        <v>1667</v>
      </c>
      <c r="E240" s="1">
        <f>VLOOKUP($B240,Conteo_municipios!$A$2:$I$1123,5)</f>
        <v>1684</v>
      </c>
      <c r="F240" s="75">
        <f>VLOOKUP($B240,Conteo_municipios!$A$2:$I$1123,9)</f>
        <v>3.1</v>
      </c>
      <c r="G240" s="5">
        <v>4</v>
      </c>
      <c r="H240" s="5">
        <v>0.2</v>
      </c>
      <c r="I240" s="5" t="s">
        <v>21</v>
      </c>
      <c r="J240" s="4" t="s">
        <v>13</v>
      </c>
      <c r="K240" s="1" t="str">
        <f>IF(E240&gt;=160000,"Intermedia",IF(E240&gt;=40000,IF(F240&gt;=7,"Intermedia","Pequeña"),IF(E240&gt;=20000,"Tipo I_II","Resto")))</f>
        <v>Resto</v>
      </c>
      <c r="L240" s="2" t="str">
        <f t="shared" si="8"/>
        <v>Resto</v>
      </c>
      <c r="N240" s="49"/>
      <c r="O240" s="50"/>
      <c r="P240" s="50"/>
      <c r="Q240" s="50"/>
    </row>
    <row r="241" spans="1:17" x14ac:dyDescent="0.25">
      <c r="A241" s="61" t="s">
        <v>1986</v>
      </c>
      <c r="B241" s="65">
        <v>15368</v>
      </c>
      <c r="C241" s="3" t="s">
        <v>98</v>
      </c>
      <c r="D241" s="3" t="s">
        <v>740</v>
      </c>
      <c r="E241" s="1">
        <f>VLOOKUP($B241,Conteo_municipios!$A$2:$I$1123,5)</f>
        <v>1143</v>
      </c>
      <c r="F241" s="75">
        <f>VLOOKUP($B241,Conteo_municipios!$A$2:$I$1123,9)</f>
        <v>3.3000000000000003</v>
      </c>
      <c r="G241" s="5">
        <v>5</v>
      </c>
      <c r="H241" s="5">
        <v>0.25</v>
      </c>
      <c r="I241" s="5" t="s">
        <v>21</v>
      </c>
      <c r="J241" s="4" t="s">
        <v>13</v>
      </c>
      <c r="K241" s="1" t="str">
        <f>IF(E241&gt;=160000,"Intermedia",IF(E241&gt;=40000,IF(F241&gt;=7,"Intermedia","Pequeña"),IF(E241&gt;=20000,"Tipo I_II","Resto")))</f>
        <v>Resto</v>
      </c>
      <c r="L241" s="2" t="str">
        <f t="shared" si="8"/>
        <v>Resto</v>
      </c>
      <c r="N241" s="49"/>
      <c r="O241" s="50"/>
      <c r="P241" s="50"/>
      <c r="Q241" s="50"/>
    </row>
    <row r="242" spans="1:17" x14ac:dyDescent="0.25">
      <c r="A242" s="61" t="s">
        <v>1832</v>
      </c>
      <c r="B242" s="65">
        <v>15377</v>
      </c>
      <c r="C242" s="3" t="s">
        <v>98</v>
      </c>
      <c r="D242" s="3" t="s">
        <v>1833</v>
      </c>
      <c r="E242" s="1">
        <f>VLOOKUP($B242,Conteo_municipios!$A$2:$I$1123,5)</f>
        <v>1070</v>
      </c>
      <c r="F242" s="75">
        <f>VLOOKUP($B242,Conteo_municipios!$A$2:$I$1123,9)</f>
        <v>3.1</v>
      </c>
      <c r="G242" s="5">
        <v>6</v>
      </c>
      <c r="H242" s="5">
        <v>0.3</v>
      </c>
      <c r="I242" s="5" t="s">
        <v>21</v>
      </c>
      <c r="J242" s="4" t="s">
        <v>13</v>
      </c>
      <c r="K242" s="1" t="str">
        <f>IF(E242&gt;=160000,"Intermedia",IF(E242&gt;=40000,IF(F242&gt;=7,"Intermedia","Pequeña"),IF(E242&gt;=20000,"Tipo I_II","Resto")))</f>
        <v>Resto</v>
      </c>
      <c r="L242" s="2" t="str">
        <f t="shared" si="8"/>
        <v>Resto</v>
      </c>
      <c r="N242" s="49"/>
      <c r="O242" s="50"/>
      <c r="P242" s="50"/>
      <c r="Q242" s="50"/>
    </row>
    <row r="243" spans="1:17" x14ac:dyDescent="0.25">
      <c r="A243" s="61" t="s">
        <v>1848</v>
      </c>
      <c r="B243" s="65">
        <v>15380</v>
      </c>
      <c r="C243" s="3" t="s">
        <v>98</v>
      </c>
      <c r="D243" s="3" t="s">
        <v>1849</v>
      </c>
      <c r="E243" s="1">
        <f>VLOOKUP($B243,Conteo_municipios!$A$2:$I$1123,5)</f>
        <v>920</v>
      </c>
      <c r="F243" s="75">
        <f>VLOOKUP($B243,Conteo_municipios!$A$2:$I$1123,9)</f>
        <v>2.7</v>
      </c>
      <c r="G243" s="5">
        <v>4</v>
      </c>
      <c r="H243" s="5">
        <v>0.2</v>
      </c>
      <c r="I243" s="5" t="s">
        <v>21</v>
      </c>
      <c r="J243" s="4" t="s">
        <v>13</v>
      </c>
      <c r="K243" s="1" t="str">
        <f>IF(E243&gt;=160000,"Intermedia",IF(E243&gt;=40000,IF(F243&gt;=7,"Intermedia","Pequeña"),IF(E243&gt;=20000,"Tipo I_II","Resto")))</f>
        <v>Resto</v>
      </c>
      <c r="L243" s="2" t="str">
        <f t="shared" si="8"/>
        <v>Resto</v>
      </c>
      <c r="N243" s="49"/>
      <c r="O243" s="50"/>
      <c r="P243" s="50"/>
      <c r="Q243" s="50"/>
    </row>
    <row r="244" spans="1:17" x14ac:dyDescent="0.25">
      <c r="A244" s="61" t="s">
        <v>1940</v>
      </c>
      <c r="B244" s="65">
        <v>15401</v>
      </c>
      <c r="C244" s="3" t="s">
        <v>98</v>
      </c>
      <c r="D244" s="3" t="s">
        <v>663</v>
      </c>
      <c r="E244" s="1">
        <f>VLOOKUP($B244,Conteo_municipios!$A$2:$I$1123,5)</f>
        <v>328</v>
      </c>
      <c r="F244" s="75">
        <f>VLOOKUP($B244,Conteo_municipios!$A$2:$I$1123,9)</f>
        <v>2.7</v>
      </c>
      <c r="G244" s="5">
        <v>3</v>
      </c>
      <c r="H244" s="5">
        <v>0.15</v>
      </c>
      <c r="I244" s="5" t="s">
        <v>12</v>
      </c>
      <c r="J244" s="4" t="s">
        <v>13</v>
      </c>
      <c r="K244" s="1" t="str">
        <f>IF(E244&gt;=160000,"Intermedia",IF(E244&gt;=40000,IF(F244&gt;=7,"Intermedia","Pequeña"),IF(E244&gt;=20000,"Tipo I_II","Resto")))</f>
        <v>Resto</v>
      </c>
      <c r="L244" s="2" t="str">
        <f t="shared" si="8"/>
        <v>Resto</v>
      </c>
      <c r="N244" s="49"/>
      <c r="O244" s="50"/>
      <c r="P244" s="50"/>
      <c r="Q244" s="50"/>
    </row>
    <row r="245" spans="1:17" x14ac:dyDescent="0.25">
      <c r="A245" s="61" t="s">
        <v>1788</v>
      </c>
      <c r="B245" s="65">
        <v>15403</v>
      </c>
      <c r="C245" s="3" t="s">
        <v>98</v>
      </c>
      <c r="D245" s="3" t="s">
        <v>1789</v>
      </c>
      <c r="E245" s="1">
        <f>VLOOKUP($B245,Conteo_municipios!$A$2:$I$1123,5)</f>
        <v>1282</v>
      </c>
      <c r="F245" s="75">
        <f>VLOOKUP($B245,Conteo_municipios!$A$2:$I$1123,9)</f>
        <v>2.6</v>
      </c>
      <c r="G245" s="5">
        <v>5</v>
      </c>
      <c r="H245" s="5">
        <v>0.25</v>
      </c>
      <c r="I245" s="5" t="s">
        <v>21</v>
      </c>
      <c r="J245" s="4" t="s">
        <v>13</v>
      </c>
      <c r="K245" s="1" t="str">
        <f>IF(E245&gt;=160000,"Intermedia",IF(E245&gt;=40000,IF(F245&gt;=7,"Intermedia","Pequeña"),IF(E245&gt;=20000,"Tipo I_II","Resto")))</f>
        <v>Resto</v>
      </c>
      <c r="L245" s="2" t="str">
        <f t="shared" si="8"/>
        <v>Resto</v>
      </c>
      <c r="N245" s="49"/>
      <c r="O245" s="50"/>
      <c r="P245" s="50"/>
      <c r="Q245" s="50"/>
    </row>
    <row r="246" spans="1:17" x14ac:dyDescent="0.25">
      <c r="A246" s="61" t="s">
        <v>976</v>
      </c>
      <c r="B246" s="65">
        <v>15407</v>
      </c>
      <c r="C246" s="3" t="s">
        <v>98</v>
      </c>
      <c r="D246" s="3" t="s">
        <v>977</v>
      </c>
      <c r="E246" s="1">
        <f>VLOOKUP($B246,Conteo_municipios!$A$2:$I$1123,5)</f>
        <v>7924</v>
      </c>
      <c r="F246" s="75">
        <f>VLOOKUP($B246,Conteo_municipios!$A$2:$I$1123,9)</f>
        <v>4</v>
      </c>
      <c r="G246" s="5">
        <v>4</v>
      </c>
      <c r="H246" s="5">
        <v>0.2</v>
      </c>
      <c r="I246" s="5" t="s">
        <v>21</v>
      </c>
      <c r="J246" s="4" t="s">
        <v>13</v>
      </c>
      <c r="K246" s="1" t="str">
        <f>IF(E246&gt;=160000,"Intermedia",IF(E246&gt;=40000,IF(F246&gt;=7,"Intermedia","Pequeña"),IF(E246&gt;=20000,"Tipo I_II","Resto")))</f>
        <v>Resto</v>
      </c>
      <c r="L246" s="2" t="str">
        <f t="shared" si="8"/>
        <v>Resto</v>
      </c>
      <c r="N246" s="49"/>
      <c r="O246" s="50"/>
      <c r="P246" s="50"/>
      <c r="Q246" s="50"/>
    </row>
    <row r="247" spans="1:17" x14ac:dyDescent="0.25">
      <c r="A247" s="61" t="s">
        <v>1860</v>
      </c>
      <c r="B247" s="65">
        <v>15425</v>
      </c>
      <c r="C247" s="3" t="s">
        <v>98</v>
      </c>
      <c r="D247" s="3" t="s">
        <v>1861</v>
      </c>
      <c r="E247" s="1">
        <f>VLOOKUP($B247,Conteo_municipios!$A$2:$I$1123,5)</f>
        <v>1097</v>
      </c>
      <c r="F247" s="75">
        <f>VLOOKUP($B247,Conteo_municipios!$A$2:$I$1123,9)</f>
        <v>3.3000000000000003</v>
      </c>
      <c r="G247" s="5">
        <v>5</v>
      </c>
      <c r="H247" s="5">
        <v>0.25</v>
      </c>
      <c r="I247" s="5" t="s">
        <v>21</v>
      </c>
      <c r="J247" s="4" t="s">
        <v>13</v>
      </c>
      <c r="K247" s="1" t="str">
        <f>IF(E247&gt;=160000,"Intermedia",IF(E247&gt;=40000,IF(F247&gt;=7,"Intermedia","Pequeña"),IF(E247&gt;=20000,"Tipo I_II","Resto")))</f>
        <v>Resto</v>
      </c>
      <c r="L247" s="2" t="str">
        <f t="shared" si="8"/>
        <v>Resto</v>
      </c>
      <c r="N247" s="49"/>
      <c r="O247" s="50"/>
      <c r="P247" s="50"/>
      <c r="Q247" s="50"/>
    </row>
    <row r="248" spans="1:17" x14ac:dyDescent="0.25">
      <c r="A248" s="61" t="s">
        <v>1873</v>
      </c>
      <c r="B248" s="65">
        <v>15442</v>
      </c>
      <c r="C248" s="3" t="s">
        <v>98</v>
      </c>
      <c r="D248" s="3" t="s">
        <v>1874</v>
      </c>
      <c r="E248" s="1">
        <f>VLOOKUP($B248,Conteo_municipios!$A$2:$I$1123,5)</f>
        <v>1124</v>
      </c>
      <c r="F248" s="75">
        <f>VLOOKUP($B248,Conteo_municipios!$A$2:$I$1123,9)</f>
        <v>4</v>
      </c>
      <c r="G248" s="5">
        <v>3</v>
      </c>
      <c r="H248" s="5">
        <v>0.15</v>
      </c>
      <c r="I248" s="5" t="s">
        <v>12</v>
      </c>
      <c r="J248" s="4" t="s">
        <v>13</v>
      </c>
      <c r="K248" s="1" t="str">
        <f>IF(E248&gt;=160000,"Intermedia",IF(E248&gt;=40000,IF(F248&gt;=7,"Intermedia","Pequeña"),IF(E248&gt;=20000,"Tipo I_II","Resto")))</f>
        <v>Resto</v>
      </c>
      <c r="L248" s="2" t="str">
        <f t="shared" si="8"/>
        <v>Resto</v>
      </c>
      <c r="N248" s="49"/>
      <c r="O248" s="50"/>
      <c r="P248" s="50"/>
      <c r="Q248" s="50"/>
    </row>
    <row r="249" spans="1:17" x14ac:dyDescent="0.25">
      <c r="A249" s="61" t="s">
        <v>1036</v>
      </c>
      <c r="B249" s="65">
        <v>15455</v>
      </c>
      <c r="C249" s="3" t="s">
        <v>98</v>
      </c>
      <c r="D249" s="3" t="s">
        <v>1037</v>
      </c>
      <c r="E249" s="1">
        <f>VLOOKUP($B249,Conteo_municipios!$A$2:$I$1123,5)</f>
        <v>4889</v>
      </c>
      <c r="F249" s="75">
        <f>VLOOKUP($B249,Conteo_municipios!$A$2:$I$1123,9)</f>
        <v>3.3000000000000003</v>
      </c>
      <c r="G249" s="5">
        <v>5</v>
      </c>
      <c r="H249" s="5">
        <v>0.25</v>
      </c>
      <c r="I249" s="5" t="s">
        <v>21</v>
      </c>
      <c r="J249" s="4" t="s">
        <v>13</v>
      </c>
      <c r="K249" s="1" t="str">
        <f>IF(E249&gt;=160000,"Intermedia",IF(E249&gt;=40000,IF(F249&gt;=7,"Intermedia","Pequeña"),IF(E249&gt;=20000,"Tipo I_II","Resto")))</f>
        <v>Resto</v>
      </c>
      <c r="L249" s="2" t="str">
        <f t="shared" si="8"/>
        <v>Resto</v>
      </c>
      <c r="N249" s="49"/>
      <c r="O249" s="50"/>
      <c r="P249" s="50"/>
      <c r="Q249" s="50"/>
    </row>
    <row r="250" spans="1:17" x14ac:dyDescent="0.25">
      <c r="A250" s="61" t="s">
        <v>1609</v>
      </c>
      <c r="B250" s="65">
        <v>15464</v>
      </c>
      <c r="C250" s="3" t="s">
        <v>98</v>
      </c>
      <c r="D250" s="3" t="s">
        <v>1610</v>
      </c>
      <c r="E250" s="1">
        <f>VLOOKUP($B250,Conteo_municipios!$A$2:$I$1123,5)</f>
        <v>1992</v>
      </c>
      <c r="F250" s="75">
        <f>VLOOKUP($B250,Conteo_municipios!$A$2:$I$1123,9)</f>
        <v>3.1</v>
      </c>
      <c r="G250" s="5">
        <v>5</v>
      </c>
      <c r="H250" s="5">
        <v>0.25</v>
      </c>
      <c r="I250" s="5" t="s">
        <v>21</v>
      </c>
      <c r="J250" s="4" t="s">
        <v>13</v>
      </c>
      <c r="K250" s="1" t="str">
        <f>IF(E250&gt;=160000,"Intermedia",IF(E250&gt;=40000,IF(F250&gt;=7,"Intermedia","Pequeña"),IF(E250&gt;=20000,"Tipo I_II","Resto")))</f>
        <v>Resto</v>
      </c>
      <c r="L250" s="2" t="str">
        <f t="shared" si="8"/>
        <v>Resto</v>
      </c>
      <c r="N250" s="49"/>
      <c r="O250" s="50"/>
      <c r="P250" s="50"/>
      <c r="Q250" s="50"/>
    </row>
    <row r="251" spans="1:17" x14ac:dyDescent="0.25">
      <c r="A251" s="61" t="s">
        <v>1375</v>
      </c>
      <c r="B251" s="65">
        <v>15466</v>
      </c>
      <c r="C251" s="3" t="s">
        <v>98</v>
      </c>
      <c r="D251" s="3" t="s">
        <v>1376</v>
      </c>
      <c r="E251" s="1">
        <f>VLOOKUP($B251,Conteo_municipios!$A$2:$I$1123,5)</f>
        <v>2326</v>
      </c>
      <c r="F251" s="75">
        <f>VLOOKUP($B251,Conteo_municipios!$A$2:$I$1123,9)</f>
        <v>2.6</v>
      </c>
      <c r="G251" s="5">
        <v>5</v>
      </c>
      <c r="H251" s="5">
        <v>0.25</v>
      </c>
      <c r="I251" s="5" t="s">
        <v>21</v>
      </c>
      <c r="J251" s="4" t="s">
        <v>13</v>
      </c>
      <c r="K251" s="1" t="str">
        <f>IF(E251&gt;=160000,"Intermedia",IF(E251&gt;=40000,IF(F251&gt;=7,"Intermedia","Pequeña"),IF(E251&gt;=20000,"Tipo I_II","Resto")))</f>
        <v>Resto</v>
      </c>
      <c r="L251" s="2" t="str">
        <f t="shared" si="8"/>
        <v>Resto</v>
      </c>
      <c r="N251" s="49"/>
      <c r="O251" s="50"/>
      <c r="P251" s="50"/>
      <c r="Q251" s="50"/>
    </row>
    <row r="252" spans="1:17" x14ac:dyDescent="0.25">
      <c r="A252" s="61" t="s">
        <v>627</v>
      </c>
      <c r="B252" s="65">
        <v>15469</v>
      </c>
      <c r="C252" s="3" t="s">
        <v>98</v>
      </c>
      <c r="D252" s="3" t="s">
        <v>628</v>
      </c>
      <c r="E252" s="1">
        <f>VLOOKUP($B252,Conteo_municipios!$A$2:$I$1123,5)</f>
        <v>11012</v>
      </c>
      <c r="F252" s="75">
        <f>VLOOKUP($B252,Conteo_municipios!$A$2:$I$1123,9)</f>
        <v>3.7</v>
      </c>
      <c r="G252" s="5">
        <v>3</v>
      </c>
      <c r="H252" s="5">
        <v>0.15</v>
      </c>
      <c r="I252" s="5" t="s">
        <v>12</v>
      </c>
      <c r="J252" s="4" t="s">
        <v>13</v>
      </c>
      <c r="K252" s="1" t="str">
        <f>IF(E252&gt;=160000,"Intermedia",IF(E252&gt;=40000,IF(F252&gt;=7,"Intermedia","Pequeña"),IF(E252&gt;=20000,"Tipo I_II","Resto")))</f>
        <v>Resto</v>
      </c>
      <c r="L252" s="2" t="str">
        <f t="shared" si="8"/>
        <v>Resto</v>
      </c>
      <c r="N252" s="49"/>
      <c r="O252" s="50"/>
      <c r="P252" s="50"/>
      <c r="Q252" s="50"/>
    </row>
    <row r="253" spans="1:17" x14ac:dyDescent="0.25">
      <c r="A253" s="61" t="s">
        <v>1980</v>
      </c>
      <c r="B253" s="65">
        <v>15476</v>
      </c>
      <c r="C253" s="3" t="s">
        <v>98</v>
      </c>
      <c r="D253" s="3" t="s">
        <v>1981</v>
      </c>
      <c r="E253" s="1">
        <f>VLOOKUP($B253,Conteo_municipios!$A$2:$I$1123,5)</f>
        <v>715</v>
      </c>
      <c r="F253" s="75">
        <f>VLOOKUP($B253,Conteo_municipios!$A$2:$I$1123,9)</f>
        <v>4.1999999999999993</v>
      </c>
      <c r="G253" s="5">
        <v>4</v>
      </c>
      <c r="H253" s="5">
        <v>0.2</v>
      </c>
      <c r="I253" s="5" t="s">
        <v>21</v>
      </c>
      <c r="J253" s="4" t="s">
        <v>13</v>
      </c>
      <c r="K253" s="1" t="str">
        <f>IF(E253&gt;=160000,"Intermedia",IF(E253&gt;=40000,IF(F253&gt;=7,"Intermedia","Pequeña"),IF(E253&gt;=20000,"Tipo I_II","Resto")))</f>
        <v>Resto</v>
      </c>
      <c r="L253" s="2" t="str">
        <f t="shared" si="8"/>
        <v>Resto</v>
      </c>
      <c r="N253" s="49"/>
      <c r="O253" s="50"/>
      <c r="P253" s="50"/>
      <c r="Q253" s="50"/>
    </row>
    <row r="254" spans="1:17" x14ac:dyDescent="0.25">
      <c r="A254" s="61" t="s">
        <v>949</v>
      </c>
      <c r="B254" s="65">
        <v>15480</v>
      </c>
      <c r="C254" s="3" t="s">
        <v>98</v>
      </c>
      <c r="D254" s="3" t="s">
        <v>950</v>
      </c>
      <c r="E254" s="1">
        <f>VLOOKUP($B254,Conteo_municipios!$A$2:$I$1123,5)</f>
        <v>5326</v>
      </c>
      <c r="F254" s="75">
        <f>VLOOKUP($B254,Conteo_municipios!$A$2:$I$1123,9)</f>
        <v>4.3999999999999995</v>
      </c>
      <c r="G254" s="5">
        <v>3</v>
      </c>
      <c r="H254" s="5">
        <v>0.15</v>
      </c>
      <c r="I254" s="5" t="s">
        <v>12</v>
      </c>
      <c r="J254" s="4" t="s">
        <v>13</v>
      </c>
      <c r="K254" s="1" t="str">
        <f>IF(E254&gt;=160000,"Intermedia",IF(E254&gt;=40000,IF(F254&gt;=7,"Intermedia","Pequeña"),IF(E254&gt;=20000,"Tipo I_II","Resto")))</f>
        <v>Resto</v>
      </c>
      <c r="L254" s="2" t="str">
        <f t="shared" si="8"/>
        <v>Resto</v>
      </c>
      <c r="N254" s="49"/>
      <c r="O254" s="50"/>
      <c r="P254" s="50"/>
      <c r="Q254" s="50"/>
    </row>
    <row r="255" spans="1:17" x14ac:dyDescent="0.25">
      <c r="A255" s="61" t="s">
        <v>982</v>
      </c>
      <c r="B255" s="65">
        <v>15491</v>
      </c>
      <c r="C255" s="3" t="s">
        <v>98</v>
      </c>
      <c r="D255" s="3" t="s">
        <v>983</v>
      </c>
      <c r="E255" s="1">
        <f>VLOOKUP($B255,Conteo_municipios!$A$2:$I$1123,5)</f>
        <v>11933</v>
      </c>
      <c r="F255" s="75">
        <f>VLOOKUP($B255,Conteo_municipios!$A$2:$I$1123,9)</f>
        <v>3.7</v>
      </c>
      <c r="G255" s="5">
        <v>4</v>
      </c>
      <c r="H255" s="5">
        <v>0.2</v>
      </c>
      <c r="I255" s="5" t="s">
        <v>21</v>
      </c>
      <c r="J255" s="4" t="s">
        <v>13</v>
      </c>
      <c r="K255" s="1" t="str">
        <f>IF(E255&gt;=160000,"Intermedia",IF(E255&gt;=40000,IF(F255&gt;=7,"Intermedia","Pequeña"),IF(E255&gt;=20000,"Tipo I_II","Resto")))</f>
        <v>Resto</v>
      </c>
      <c r="L255" s="2" t="str">
        <f t="shared" si="8"/>
        <v>Resto</v>
      </c>
      <c r="N255" s="49"/>
      <c r="O255" s="50"/>
      <c r="P255" s="50"/>
      <c r="Q255" s="50"/>
    </row>
    <row r="256" spans="1:17" x14ac:dyDescent="0.25">
      <c r="A256" s="61" t="s">
        <v>1836</v>
      </c>
      <c r="B256" s="65">
        <v>15494</v>
      </c>
      <c r="C256" s="3" t="s">
        <v>98</v>
      </c>
      <c r="D256" s="3" t="s">
        <v>1837</v>
      </c>
      <c r="E256" s="1">
        <f>VLOOKUP($B256,Conteo_municipios!$A$2:$I$1123,5)</f>
        <v>971</v>
      </c>
      <c r="F256" s="75">
        <f>VLOOKUP($B256,Conteo_municipios!$A$2:$I$1123,9)</f>
        <v>2.9</v>
      </c>
      <c r="G256" s="5">
        <v>4</v>
      </c>
      <c r="H256" s="5">
        <v>0.2</v>
      </c>
      <c r="I256" s="5" t="s">
        <v>21</v>
      </c>
      <c r="J256" s="4" t="s">
        <v>13</v>
      </c>
      <c r="K256" s="1" t="str">
        <f>IF(E256&gt;=160000,"Intermedia",IF(E256&gt;=40000,IF(F256&gt;=7,"Intermedia","Pequeña"),IF(E256&gt;=20000,"Tipo I_II","Resto")))</f>
        <v>Resto</v>
      </c>
      <c r="L256" s="2" t="str">
        <f t="shared" si="8"/>
        <v>Resto</v>
      </c>
      <c r="N256" s="49"/>
      <c r="O256" s="50"/>
      <c r="P256" s="50"/>
      <c r="Q256" s="50"/>
    </row>
    <row r="257" spans="1:17" x14ac:dyDescent="0.25">
      <c r="A257" s="61" t="s">
        <v>2099</v>
      </c>
      <c r="B257" s="65">
        <v>15500</v>
      </c>
      <c r="C257" s="3" t="s">
        <v>98</v>
      </c>
      <c r="D257" s="3" t="s">
        <v>2100</v>
      </c>
      <c r="E257" s="1">
        <f>VLOOKUP($B257,Conteo_municipios!$A$2:$I$1123,5)</f>
        <v>400</v>
      </c>
      <c r="F257" s="75">
        <f>VLOOKUP($B257,Conteo_municipios!$A$2:$I$1123,9)</f>
        <v>3.1</v>
      </c>
      <c r="G257" s="5">
        <v>4</v>
      </c>
      <c r="H257" s="5">
        <v>0.2</v>
      </c>
      <c r="I257" s="5" t="s">
        <v>21</v>
      </c>
      <c r="J257" s="4" t="s">
        <v>13</v>
      </c>
      <c r="K257" s="1" t="str">
        <f>IF(E257&gt;=160000,"Intermedia",IF(E257&gt;=40000,IF(F257&gt;=7,"Intermedia","Pequeña"),IF(E257&gt;=20000,"Tipo I_II","Resto")))</f>
        <v>Resto</v>
      </c>
      <c r="L257" s="2" t="str">
        <f t="shared" si="8"/>
        <v>Resto</v>
      </c>
      <c r="N257" s="49"/>
      <c r="O257" s="50"/>
      <c r="P257" s="50"/>
      <c r="Q257" s="50"/>
    </row>
    <row r="258" spans="1:17" x14ac:dyDescent="0.25">
      <c r="A258" s="61" t="s">
        <v>1154</v>
      </c>
      <c r="B258" s="65">
        <v>15507</v>
      </c>
      <c r="C258" s="3" t="s">
        <v>98</v>
      </c>
      <c r="D258" s="3" t="s">
        <v>1155</v>
      </c>
      <c r="E258" s="1">
        <f>VLOOKUP($B258,Conteo_municipios!$A$2:$I$1123,5)</f>
        <v>3816</v>
      </c>
      <c r="F258" s="75">
        <f>VLOOKUP($B258,Conteo_municipios!$A$2:$I$1123,9)</f>
        <v>5.6999999999999993</v>
      </c>
      <c r="G258" s="5">
        <v>3</v>
      </c>
      <c r="H258" s="5">
        <v>0.15</v>
      </c>
      <c r="I258" s="5" t="s">
        <v>12</v>
      </c>
      <c r="J258" s="4" t="s">
        <v>13</v>
      </c>
      <c r="K258" s="1" t="str">
        <f>IF(E258&gt;=160000,"Intermedia",IF(E258&gt;=40000,IF(F258&gt;=7,"Intermedia","Pequeña"),IF(E258&gt;=20000,"Tipo I_II","Resto")))</f>
        <v>Resto</v>
      </c>
      <c r="L258" s="2" t="str">
        <f t="shared" si="8"/>
        <v>Resto</v>
      </c>
      <c r="N258" s="49"/>
      <c r="O258" s="50"/>
      <c r="P258" s="50"/>
      <c r="Q258" s="50"/>
    </row>
    <row r="259" spans="1:17" x14ac:dyDescent="0.25">
      <c r="A259" s="61" t="s">
        <v>2047</v>
      </c>
      <c r="B259" s="65">
        <v>15511</v>
      </c>
      <c r="C259" s="3" t="s">
        <v>98</v>
      </c>
      <c r="D259" s="3" t="s">
        <v>2048</v>
      </c>
      <c r="E259" s="1">
        <f>VLOOKUP($B259,Conteo_municipios!$A$2:$I$1123,5)</f>
        <v>494</v>
      </c>
      <c r="F259" s="75">
        <f>VLOOKUP($B259,Conteo_municipios!$A$2:$I$1123,9)</f>
        <v>2.6</v>
      </c>
      <c r="G259" s="5">
        <v>4</v>
      </c>
      <c r="H259" s="5">
        <v>0.2</v>
      </c>
      <c r="I259" s="5" t="s">
        <v>21</v>
      </c>
      <c r="J259" s="4" t="s">
        <v>13</v>
      </c>
      <c r="K259" s="1" t="str">
        <f>IF(E259&gt;=160000,"Intermedia",IF(E259&gt;=40000,IF(F259&gt;=7,"Intermedia","Pequeña"),IF(E259&gt;=20000,"Tipo I_II","Resto")))</f>
        <v>Resto</v>
      </c>
      <c r="L259" s="2" t="str">
        <f t="shared" si="8"/>
        <v>Resto</v>
      </c>
      <c r="N259" s="49"/>
      <c r="O259" s="50"/>
      <c r="P259" s="50"/>
      <c r="Q259" s="50"/>
    </row>
    <row r="260" spans="1:17" x14ac:dyDescent="0.25">
      <c r="A260" s="61" t="s">
        <v>1792</v>
      </c>
      <c r="B260" s="65">
        <v>15514</v>
      </c>
      <c r="C260" s="3" t="s">
        <v>98</v>
      </c>
      <c r="D260" s="3" t="s">
        <v>1793</v>
      </c>
      <c r="E260" s="1">
        <f>VLOOKUP($B260,Conteo_municipios!$A$2:$I$1123,5)</f>
        <v>1426</v>
      </c>
      <c r="F260" s="75">
        <f>VLOOKUP($B260,Conteo_municipios!$A$2:$I$1123,9)</f>
        <v>2.7</v>
      </c>
      <c r="G260" s="5">
        <v>6</v>
      </c>
      <c r="H260" s="5">
        <v>0.3</v>
      </c>
      <c r="I260" s="5" t="s">
        <v>21</v>
      </c>
      <c r="J260" s="4" t="s">
        <v>13</v>
      </c>
      <c r="K260" s="1" t="str">
        <f>IF(E260&gt;=160000,"Intermedia",IF(E260&gt;=40000,IF(F260&gt;=7,"Intermedia","Pequeña"),IF(E260&gt;=20000,"Tipo I_II","Resto")))</f>
        <v>Resto</v>
      </c>
      <c r="L260" s="2" t="str">
        <f t="shared" si="8"/>
        <v>Resto</v>
      </c>
      <c r="N260" s="49"/>
      <c r="O260" s="50"/>
      <c r="P260" s="50"/>
      <c r="Q260" s="50"/>
    </row>
    <row r="261" spans="1:17" x14ac:dyDescent="0.25">
      <c r="A261" s="61" t="s">
        <v>433</v>
      </c>
      <c r="B261" s="65">
        <v>15516</v>
      </c>
      <c r="C261" s="3" t="s">
        <v>98</v>
      </c>
      <c r="D261" s="3" t="s">
        <v>434</v>
      </c>
      <c r="E261" s="1">
        <f>VLOOKUP($B261,Conteo_municipios!$A$2:$I$1123,5)</f>
        <v>19707</v>
      </c>
      <c r="F261" s="75">
        <f>VLOOKUP($B261,Conteo_municipios!$A$2:$I$1123,9)</f>
        <v>3.6</v>
      </c>
      <c r="G261" s="5">
        <v>4</v>
      </c>
      <c r="H261" s="5">
        <v>0.2</v>
      </c>
      <c r="I261" s="5" t="s">
        <v>21</v>
      </c>
      <c r="J261" s="4" t="s">
        <v>13</v>
      </c>
      <c r="K261" s="1" t="str">
        <f>IF(E261&gt;=160000,"Intermedia",IF(E261&gt;=40000,IF(F261&gt;=7,"Intermedia","Pequeña"),IF(E261&gt;=20000,"Tipo I_II","Resto")))</f>
        <v>Resto</v>
      </c>
      <c r="L261" s="2" t="str">
        <f t="shared" si="8"/>
        <v>Resto</v>
      </c>
      <c r="N261" s="49"/>
      <c r="O261" s="50"/>
      <c r="P261" s="50"/>
      <c r="Q261" s="50"/>
    </row>
    <row r="262" spans="1:17" x14ac:dyDescent="0.25">
      <c r="A262" s="61" t="s">
        <v>1877</v>
      </c>
      <c r="B262" s="65">
        <v>15518</v>
      </c>
      <c r="C262" s="3" t="s">
        <v>98</v>
      </c>
      <c r="D262" s="3" t="s">
        <v>1878</v>
      </c>
      <c r="E262" s="1">
        <f>VLOOKUP($B262,Conteo_municipios!$A$2:$I$1123,5)</f>
        <v>1282</v>
      </c>
      <c r="F262" s="75">
        <f>VLOOKUP($B262,Conteo_municipios!$A$2:$I$1123,9)</f>
        <v>3.3000000000000003</v>
      </c>
      <c r="G262" s="5">
        <v>6</v>
      </c>
      <c r="H262" s="5">
        <v>0.3</v>
      </c>
      <c r="I262" s="5" t="s">
        <v>21</v>
      </c>
      <c r="J262" s="4" t="s">
        <v>13</v>
      </c>
      <c r="K262" s="1" t="str">
        <f>IF(E262&gt;=160000,"Intermedia",IF(E262&gt;=40000,IF(F262&gt;=7,"Intermedia","Pequeña"),IF(E262&gt;=20000,"Tipo I_II","Resto")))</f>
        <v>Resto</v>
      </c>
      <c r="L262" s="2" t="str">
        <f t="shared" si="8"/>
        <v>Resto</v>
      </c>
      <c r="N262" s="49"/>
      <c r="O262" s="50"/>
      <c r="P262" s="50"/>
      <c r="Q262" s="50"/>
    </row>
    <row r="263" spans="1:17" x14ac:dyDescent="0.25">
      <c r="A263" s="61" t="s">
        <v>1978</v>
      </c>
      <c r="B263" s="65">
        <v>15522</v>
      </c>
      <c r="C263" s="3" t="s">
        <v>98</v>
      </c>
      <c r="D263" s="3" t="s">
        <v>1979</v>
      </c>
      <c r="E263" s="1">
        <f>VLOOKUP($B263,Conteo_municipios!$A$2:$I$1123,5)</f>
        <v>764</v>
      </c>
      <c r="F263" s="75">
        <f>VLOOKUP($B263,Conteo_municipios!$A$2:$I$1123,9)</f>
        <v>3.4</v>
      </c>
      <c r="G263" s="5">
        <v>5</v>
      </c>
      <c r="H263" s="5">
        <v>0.25</v>
      </c>
      <c r="I263" s="5" t="s">
        <v>21</v>
      </c>
      <c r="J263" s="4" t="s">
        <v>13</v>
      </c>
      <c r="K263" s="1" t="str">
        <f>IF(E263&gt;=160000,"Intermedia",IF(E263&gt;=40000,IF(F263&gt;=7,"Intermedia","Pequeña"),IF(E263&gt;=20000,"Tipo I_II","Resto")))</f>
        <v>Resto</v>
      </c>
      <c r="L263" s="2" t="str">
        <f t="shared" si="8"/>
        <v>Resto</v>
      </c>
      <c r="N263" s="49"/>
      <c r="O263" s="50"/>
      <c r="P263" s="50"/>
      <c r="Q263" s="50"/>
    </row>
    <row r="264" spans="1:17" x14ac:dyDescent="0.25">
      <c r="A264" s="61" t="s">
        <v>1388</v>
      </c>
      <c r="B264" s="65">
        <v>15531</v>
      </c>
      <c r="C264" s="3" t="s">
        <v>98</v>
      </c>
      <c r="D264" s="3" t="s">
        <v>1389</v>
      </c>
      <c r="E264" s="1">
        <f>VLOOKUP($B264,Conteo_municipios!$A$2:$I$1123,5)</f>
        <v>2029</v>
      </c>
      <c r="F264" s="75">
        <f>VLOOKUP($B264,Conteo_municipios!$A$2:$I$1123,9)</f>
        <v>3.2</v>
      </c>
      <c r="G264" s="5">
        <v>3</v>
      </c>
      <c r="H264" s="5">
        <v>0.15</v>
      </c>
      <c r="I264" s="5" t="s">
        <v>12</v>
      </c>
      <c r="J264" s="4" t="s">
        <v>13</v>
      </c>
      <c r="K264" s="1" t="str">
        <f>IF(E264&gt;=160000,"Intermedia",IF(E264&gt;=40000,IF(F264&gt;=7,"Intermedia","Pequeña"),IF(E264&gt;=20000,"Tipo I_II","Resto")))</f>
        <v>Resto</v>
      </c>
      <c r="L264" s="2" t="str">
        <f t="shared" si="8"/>
        <v>Resto</v>
      </c>
      <c r="N264" s="49"/>
      <c r="O264" s="50"/>
      <c r="P264" s="50"/>
      <c r="Q264" s="50"/>
    </row>
    <row r="265" spans="1:17" x14ac:dyDescent="0.25">
      <c r="A265" s="61" t="s">
        <v>2030</v>
      </c>
      <c r="B265" s="65">
        <v>15533</v>
      </c>
      <c r="C265" s="3" t="s">
        <v>98</v>
      </c>
      <c r="D265" s="3" t="s">
        <v>2031</v>
      </c>
      <c r="E265" s="1">
        <f>VLOOKUP($B265,Conteo_municipios!$A$2:$I$1123,5)</f>
        <v>538</v>
      </c>
      <c r="F265" s="75">
        <f>VLOOKUP($B265,Conteo_municipios!$A$2:$I$1123,9)</f>
        <v>3.2</v>
      </c>
      <c r="G265" s="5">
        <v>7</v>
      </c>
      <c r="H265" s="5">
        <v>0.35</v>
      </c>
      <c r="I265" s="5" t="s">
        <v>21</v>
      </c>
      <c r="J265" s="4" t="s">
        <v>13</v>
      </c>
      <c r="K265" s="1" t="str">
        <f>IF(E265&gt;=160000,"Intermedia",IF(E265&gt;=40000,IF(F265&gt;=7,"Intermedia","Pequeña"),IF(E265&gt;=20000,"Tipo I_II","Resto")))</f>
        <v>Resto</v>
      </c>
      <c r="L265" s="2" t="str">
        <f t="shared" si="8"/>
        <v>Resto</v>
      </c>
      <c r="N265" s="49"/>
      <c r="O265" s="50"/>
      <c r="P265" s="50"/>
      <c r="Q265" s="50"/>
    </row>
    <row r="266" spans="1:17" x14ac:dyDescent="0.25">
      <c r="A266" s="61" t="s">
        <v>1314</v>
      </c>
      <c r="B266" s="65">
        <v>15537</v>
      </c>
      <c r="C266" s="3" t="s">
        <v>98</v>
      </c>
      <c r="D266" s="3" t="s">
        <v>1315</v>
      </c>
      <c r="E266" s="1">
        <f>VLOOKUP($B266,Conteo_municipios!$A$2:$I$1123,5)</f>
        <v>2651</v>
      </c>
      <c r="F266" s="75">
        <f>VLOOKUP($B266,Conteo_municipios!$A$2:$I$1123,9)</f>
        <v>3.5</v>
      </c>
      <c r="G266" s="5">
        <v>5</v>
      </c>
      <c r="H266" s="5">
        <v>0.25</v>
      </c>
      <c r="I266" s="5" t="s">
        <v>21</v>
      </c>
      <c r="J266" s="4" t="s">
        <v>13</v>
      </c>
      <c r="K266" s="1" t="str">
        <f>IF(E266&gt;=160000,"Intermedia",IF(E266&gt;=40000,IF(F266&gt;=7,"Intermedia","Pequeña"),IF(E266&gt;=20000,"Tipo I_II","Resto")))</f>
        <v>Resto</v>
      </c>
      <c r="L266" s="2" t="str">
        <f t="shared" si="8"/>
        <v>Resto</v>
      </c>
      <c r="N266" s="49"/>
      <c r="O266" s="50"/>
      <c r="P266" s="50"/>
      <c r="Q266" s="50"/>
    </row>
    <row r="267" spans="1:17" x14ac:dyDescent="0.25">
      <c r="A267" s="61" t="s">
        <v>1460</v>
      </c>
      <c r="B267" s="65">
        <v>15542</v>
      </c>
      <c r="C267" s="3" t="s">
        <v>98</v>
      </c>
      <c r="D267" s="3" t="s">
        <v>1461</v>
      </c>
      <c r="E267" s="1">
        <f>VLOOKUP($B267,Conteo_municipios!$A$2:$I$1123,5)</f>
        <v>2245</v>
      </c>
      <c r="F267" s="75">
        <f>VLOOKUP($B267,Conteo_municipios!$A$2:$I$1123,9)</f>
        <v>19.700000000000003</v>
      </c>
      <c r="G267" s="5">
        <v>4</v>
      </c>
      <c r="H267" s="5">
        <v>0.2</v>
      </c>
      <c r="I267" s="5" t="s">
        <v>21</v>
      </c>
      <c r="J267" s="4" t="s">
        <v>13</v>
      </c>
      <c r="K267" s="1" t="str">
        <f>IF(E267&gt;=160000,"Intermedia",IF(E267&gt;=40000,IF(F267&gt;=7,"Intermedia","Pequeña"),IF(E267&gt;=20000,"Tipo I_II","Resto")))</f>
        <v>Resto</v>
      </c>
      <c r="L267" s="2" t="str">
        <f t="shared" si="8"/>
        <v>Resto</v>
      </c>
      <c r="N267" s="49"/>
      <c r="O267" s="50"/>
      <c r="P267" s="50"/>
      <c r="Q267" s="50"/>
    </row>
    <row r="268" spans="1:17" x14ac:dyDescent="0.25">
      <c r="A268" s="61" t="s">
        <v>2083</v>
      </c>
      <c r="B268" s="65">
        <v>15550</v>
      </c>
      <c r="C268" s="3" t="s">
        <v>98</v>
      </c>
      <c r="D268" s="3" t="s">
        <v>2084</v>
      </c>
      <c r="E268" s="1">
        <f>VLOOKUP($B268,Conteo_municipios!$A$2:$I$1123,5)</f>
        <v>525</v>
      </c>
      <c r="F268" s="75">
        <f>VLOOKUP($B268,Conteo_municipios!$A$2:$I$1123,9)</f>
        <v>2.6</v>
      </c>
      <c r="G268" s="5">
        <v>6</v>
      </c>
      <c r="H268" s="5">
        <v>0.3</v>
      </c>
      <c r="I268" s="5" t="s">
        <v>21</v>
      </c>
      <c r="J268" s="4" t="s">
        <v>13</v>
      </c>
      <c r="K268" s="1" t="str">
        <f>IF(E268&gt;=160000,"Intermedia",IF(E268&gt;=40000,IF(F268&gt;=7,"Intermedia","Pequeña"),IF(E268&gt;=20000,"Tipo I_II","Resto")))</f>
        <v>Resto</v>
      </c>
      <c r="L268" s="2" t="str">
        <f t="shared" si="8"/>
        <v>Resto</v>
      </c>
      <c r="N268" s="49"/>
      <c r="O268" s="50"/>
      <c r="P268" s="50"/>
      <c r="Q268" s="50"/>
    </row>
    <row r="269" spans="1:17" x14ac:dyDescent="0.25">
      <c r="A269" s="61" t="s">
        <v>246</v>
      </c>
      <c r="B269" s="65">
        <v>15572</v>
      </c>
      <c r="C269" s="3" t="s">
        <v>98</v>
      </c>
      <c r="D269" s="3" t="s">
        <v>247</v>
      </c>
      <c r="E269" s="1">
        <f>VLOOKUP($B269,Conteo_municipios!$A$2:$I$1123,5)</f>
        <v>38783</v>
      </c>
      <c r="F269" s="75">
        <f>VLOOKUP($B269,Conteo_municipios!$A$2:$I$1123,9)</f>
        <v>3.3000000000000003</v>
      </c>
      <c r="G269" s="5">
        <v>3</v>
      </c>
      <c r="H269" s="5">
        <v>0.15</v>
      </c>
      <c r="I269" s="5" t="s">
        <v>12</v>
      </c>
      <c r="J269" s="4" t="s">
        <v>13</v>
      </c>
      <c r="K269" s="1" t="str">
        <f>IF(E269&gt;=160000,"Intermedia",IF(E269&gt;=40000,IF(F269&gt;=7,"Intermedia","Pequeña"),IF(E269&gt;=20000,"Tipo I_II","Resto")))</f>
        <v>Tipo I_II</v>
      </c>
      <c r="L269" s="2" t="str">
        <f t="shared" si="8"/>
        <v>Tipo I_II_L|M</v>
      </c>
      <c r="N269" s="49"/>
      <c r="O269" s="50"/>
      <c r="P269" s="50"/>
      <c r="Q269" s="50"/>
    </row>
    <row r="270" spans="1:17" x14ac:dyDescent="0.25">
      <c r="A270" s="61" t="s">
        <v>1649</v>
      </c>
      <c r="B270" s="65">
        <v>15580</v>
      </c>
      <c r="C270" s="3" t="s">
        <v>98</v>
      </c>
      <c r="D270" s="3" t="s">
        <v>1650</v>
      </c>
      <c r="E270" s="1">
        <f>VLOOKUP($B270,Conteo_municipios!$A$2:$I$1123,5)</f>
        <v>1730</v>
      </c>
      <c r="F270" s="75">
        <f>VLOOKUP($B270,Conteo_municipios!$A$2:$I$1123,9)</f>
        <v>4.1999999999999993</v>
      </c>
      <c r="G270" s="5">
        <v>3</v>
      </c>
      <c r="H270" s="5">
        <v>0.15</v>
      </c>
      <c r="I270" s="5" t="s">
        <v>12</v>
      </c>
      <c r="J270" s="4" t="s">
        <v>13</v>
      </c>
      <c r="K270" s="1" t="str">
        <f>IF(E270&gt;=160000,"Intermedia",IF(E270&gt;=40000,IF(F270&gt;=7,"Intermedia","Pequeña"),IF(E270&gt;=20000,"Tipo I_II","Resto")))</f>
        <v>Resto</v>
      </c>
      <c r="L270" s="2" t="str">
        <f t="shared" si="8"/>
        <v>Resto</v>
      </c>
      <c r="N270" s="49"/>
      <c r="O270" s="50"/>
      <c r="P270" s="50"/>
      <c r="Q270" s="50"/>
    </row>
    <row r="271" spans="1:17" x14ac:dyDescent="0.25">
      <c r="A271" s="61" t="s">
        <v>1144</v>
      </c>
      <c r="B271" s="65">
        <v>15599</v>
      </c>
      <c r="C271" s="3" t="s">
        <v>98</v>
      </c>
      <c r="D271" s="3" t="s">
        <v>1145</v>
      </c>
      <c r="E271" s="1">
        <f>VLOOKUP($B271,Conteo_municipios!$A$2:$I$1123,5)</f>
        <v>3933</v>
      </c>
      <c r="F271" s="75">
        <f>VLOOKUP($B271,Conteo_municipios!$A$2:$I$1123,9)</f>
        <v>2.9</v>
      </c>
      <c r="G271" s="5">
        <v>4</v>
      </c>
      <c r="H271" s="5">
        <v>0.2</v>
      </c>
      <c r="I271" s="5" t="s">
        <v>21</v>
      </c>
      <c r="J271" s="4" t="s">
        <v>13</v>
      </c>
      <c r="K271" s="1" t="str">
        <f>IF(E271&gt;=160000,"Intermedia",IF(E271&gt;=40000,IF(F271&gt;=7,"Intermedia","Pequeña"),IF(E271&gt;=20000,"Tipo I_II","Resto")))</f>
        <v>Resto</v>
      </c>
      <c r="L271" s="2" t="str">
        <f t="shared" si="8"/>
        <v>Resto</v>
      </c>
      <c r="N271" s="49"/>
      <c r="O271" s="50"/>
      <c r="P271" s="50"/>
      <c r="Q271" s="50"/>
    </row>
    <row r="272" spans="1:17" x14ac:dyDescent="0.25">
      <c r="A272" s="61" t="s">
        <v>1394</v>
      </c>
      <c r="B272" s="65">
        <v>15600</v>
      </c>
      <c r="C272" s="3" t="s">
        <v>98</v>
      </c>
      <c r="D272" s="3" t="s">
        <v>1395</v>
      </c>
      <c r="E272" s="1">
        <f>VLOOKUP($B272,Conteo_municipios!$A$2:$I$1123,5)</f>
        <v>2284</v>
      </c>
      <c r="F272" s="75">
        <f>VLOOKUP($B272,Conteo_municipios!$A$2:$I$1123,9)</f>
        <v>3.9</v>
      </c>
      <c r="G272" s="5">
        <v>3</v>
      </c>
      <c r="H272" s="5">
        <v>0.15</v>
      </c>
      <c r="I272" s="5" t="s">
        <v>12</v>
      </c>
      <c r="J272" s="4" t="s">
        <v>13</v>
      </c>
      <c r="K272" s="1" t="str">
        <f>IF(E272&gt;=160000,"Intermedia",IF(E272&gt;=40000,IF(F272&gt;=7,"Intermedia","Pequeña"),IF(E272&gt;=20000,"Tipo I_II","Resto")))</f>
        <v>Resto</v>
      </c>
      <c r="L272" s="2" t="str">
        <f t="shared" si="8"/>
        <v>Resto</v>
      </c>
      <c r="N272" s="49"/>
      <c r="O272" s="50"/>
      <c r="P272" s="50"/>
      <c r="Q272" s="50"/>
    </row>
    <row r="273" spans="1:17" x14ac:dyDescent="0.25">
      <c r="A273" s="61" t="s">
        <v>2026</v>
      </c>
      <c r="B273" s="65">
        <v>15621</v>
      </c>
      <c r="C273" s="3" t="s">
        <v>98</v>
      </c>
      <c r="D273" s="3" t="s">
        <v>2027</v>
      </c>
      <c r="E273" s="1">
        <f>VLOOKUP($B273,Conteo_municipios!$A$2:$I$1123,5)</f>
        <v>641</v>
      </c>
      <c r="F273" s="75">
        <f>VLOOKUP($B273,Conteo_municipios!$A$2:$I$1123,9)</f>
        <v>2.9</v>
      </c>
      <c r="G273" s="5">
        <v>4</v>
      </c>
      <c r="H273" s="5">
        <v>0.2</v>
      </c>
      <c r="I273" s="5" t="s">
        <v>21</v>
      </c>
      <c r="J273" s="4" t="s">
        <v>13</v>
      </c>
      <c r="K273" s="1" t="str">
        <f>IF(E273&gt;=160000,"Intermedia",IF(E273&gt;=40000,IF(F273&gt;=7,"Intermedia","Pequeña"),IF(E273&gt;=20000,"Tipo I_II","Resto")))</f>
        <v>Resto</v>
      </c>
      <c r="L273" s="2" t="str">
        <f t="shared" si="8"/>
        <v>Resto</v>
      </c>
      <c r="N273" s="49"/>
      <c r="O273" s="50"/>
      <c r="P273" s="50"/>
      <c r="Q273" s="50"/>
    </row>
    <row r="274" spans="1:17" x14ac:dyDescent="0.25">
      <c r="A274" s="61" t="s">
        <v>1921</v>
      </c>
      <c r="B274" s="65">
        <v>15632</v>
      </c>
      <c r="C274" s="3" t="s">
        <v>98</v>
      </c>
      <c r="D274" s="3" t="s">
        <v>1922</v>
      </c>
      <c r="E274" s="1">
        <f>VLOOKUP($B274,Conteo_municipios!$A$2:$I$1123,5)</f>
        <v>1028</v>
      </c>
      <c r="F274" s="75">
        <f>VLOOKUP($B274,Conteo_municipios!$A$2:$I$1123,9)</f>
        <v>3</v>
      </c>
      <c r="G274" s="5">
        <v>3</v>
      </c>
      <c r="H274" s="5">
        <v>0.15</v>
      </c>
      <c r="I274" s="5" t="s">
        <v>12</v>
      </c>
      <c r="J274" s="4" t="s">
        <v>13</v>
      </c>
      <c r="K274" s="1" t="str">
        <f>IF(E274&gt;=160000,"Intermedia",IF(E274&gt;=40000,IF(F274&gt;=7,"Intermedia","Pequeña"),IF(E274&gt;=20000,"Tipo I_II","Resto")))</f>
        <v>Resto</v>
      </c>
      <c r="L274" s="2" t="str">
        <f t="shared" si="8"/>
        <v>Resto</v>
      </c>
      <c r="N274" s="49"/>
      <c r="O274" s="50"/>
      <c r="P274" s="50"/>
      <c r="Q274" s="50"/>
    </row>
    <row r="275" spans="1:17" x14ac:dyDescent="0.25">
      <c r="A275" s="61" t="s">
        <v>1641</v>
      </c>
      <c r="B275" s="65">
        <v>15638</v>
      </c>
      <c r="C275" s="3" t="s">
        <v>98</v>
      </c>
      <c r="D275" s="3" t="s">
        <v>1642</v>
      </c>
      <c r="E275" s="1">
        <f>VLOOKUP($B275,Conteo_municipios!$A$2:$I$1123,5)</f>
        <v>2445</v>
      </c>
      <c r="F275" s="75">
        <f>VLOOKUP($B275,Conteo_municipios!$A$2:$I$1123,9)</f>
        <v>4</v>
      </c>
      <c r="G275" s="5">
        <v>4</v>
      </c>
      <c r="H275" s="5">
        <v>0.2</v>
      </c>
      <c r="I275" s="5" t="s">
        <v>21</v>
      </c>
      <c r="J275" s="4" t="s">
        <v>13</v>
      </c>
      <c r="K275" s="1" t="str">
        <f>IF(E275&gt;=160000,"Intermedia",IF(E275&gt;=40000,IF(F275&gt;=7,"Intermedia","Pequeña"),IF(E275&gt;=20000,"Tipo I_II","Resto")))</f>
        <v>Resto</v>
      </c>
      <c r="L275" s="2" t="str">
        <f t="shared" ref="L275:L338" si="9">+IF(K275="ESPECIAL",D275,IF(K275="Resto","Resto",IF(I275="H",K275&amp;"_"&amp;I275,K275&amp;"_L|M")))</f>
        <v>Resto</v>
      </c>
      <c r="N275" s="49"/>
      <c r="O275" s="50"/>
      <c r="P275" s="50"/>
      <c r="Q275" s="50"/>
    </row>
    <row r="276" spans="1:17" x14ac:dyDescent="0.25">
      <c r="A276" s="61" t="s">
        <v>1024</v>
      </c>
      <c r="B276" s="65">
        <v>15646</v>
      </c>
      <c r="C276" s="3" t="s">
        <v>98</v>
      </c>
      <c r="D276" s="3" t="s">
        <v>1025</v>
      </c>
      <c r="E276" s="1">
        <f>VLOOKUP($B276,Conteo_municipios!$A$2:$I$1123,5)</f>
        <v>7315</v>
      </c>
      <c r="F276" s="75">
        <f>VLOOKUP($B276,Conteo_municipios!$A$2:$I$1123,9)</f>
        <v>4.6999999999999993</v>
      </c>
      <c r="G276" s="5">
        <v>4</v>
      </c>
      <c r="H276" s="5">
        <v>0.2</v>
      </c>
      <c r="I276" s="5" t="s">
        <v>21</v>
      </c>
      <c r="J276" s="4" t="s">
        <v>13</v>
      </c>
      <c r="K276" s="1" t="str">
        <f>IF(E276&gt;=160000,"Intermedia",IF(E276&gt;=40000,IF(F276&gt;=7,"Intermedia","Pequeña"),IF(E276&gt;=20000,"Tipo I_II","Resto")))</f>
        <v>Resto</v>
      </c>
      <c r="L276" s="2" t="str">
        <f t="shared" si="9"/>
        <v>Resto</v>
      </c>
      <c r="N276" s="49"/>
      <c r="O276" s="50"/>
      <c r="P276" s="50"/>
      <c r="Q276" s="50"/>
    </row>
    <row r="277" spans="1:17" x14ac:dyDescent="0.25">
      <c r="A277" s="61" t="s">
        <v>1941</v>
      </c>
      <c r="B277" s="65">
        <v>15660</v>
      </c>
      <c r="C277" s="3" t="s">
        <v>98</v>
      </c>
      <c r="D277" s="3" t="s">
        <v>1942</v>
      </c>
      <c r="E277" s="1">
        <f>VLOOKUP($B277,Conteo_municipios!$A$2:$I$1123,5)</f>
        <v>675</v>
      </c>
      <c r="F277" s="75">
        <f>VLOOKUP($B277,Conteo_municipios!$A$2:$I$1123,9)</f>
        <v>2.3000000000000003</v>
      </c>
      <c r="G277" s="5">
        <v>5</v>
      </c>
      <c r="H277" s="5">
        <v>0.25</v>
      </c>
      <c r="I277" s="5" t="s">
        <v>21</v>
      </c>
      <c r="J277" s="4" t="s">
        <v>13</v>
      </c>
      <c r="K277" s="1" t="str">
        <f>IF(E277&gt;=160000,"Intermedia",IF(E277&gt;=40000,IF(F277&gt;=7,"Intermedia","Pequeña"),IF(E277&gt;=20000,"Tipo I_II","Resto")))</f>
        <v>Resto</v>
      </c>
      <c r="L277" s="2" t="str">
        <f t="shared" si="9"/>
        <v>Resto</v>
      </c>
      <c r="N277" s="49"/>
      <c r="O277" s="50"/>
      <c r="P277" s="50"/>
      <c r="Q277" s="50"/>
    </row>
    <row r="278" spans="1:17" x14ac:dyDescent="0.25">
      <c r="A278" s="61" t="s">
        <v>1858</v>
      </c>
      <c r="B278" s="65">
        <v>15664</v>
      </c>
      <c r="C278" s="3" t="s">
        <v>98</v>
      </c>
      <c r="D278" s="3" t="s">
        <v>1859</v>
      </c>
      <c r="E278" s="1">
        <f>VLOOKUP($B278,Conteo_municipios!$A$2:$I$1123,5)</f>
        <v>946</v>
      </c>
      <c r="F278" s="75">
        <f>VLOOKUP($B278,Conteo_municipios!$A$2:$I$1123,9)</f>
        <v>3.5</v>
      </c>
      <c r="G278" s="5">
        <v>3</v>
      </c>
      <c r="H278" s="5">
        <v>0.15</v>
      </c>
      <c r="I278" s="5" t="s">
        <v>12</v>
      </c>
      <c r="J278" s="4" t="s">
        <v>13</v>
      </c>
      <c r="K278" s="1" t="str">
        <f>IF(E278&gt;=160000,"Intermedia",IF(E278&gt;=40000,IF(F278&gt;=7,"Intermedia","Pequeña"),IF(E278&gt;=20000,"Tipo I_II","Resto")))</f>
        <v>Resto</v>
      </c>
      <c r="L278" s="2" t="str">
        <f t="shared" si="9"/>
        <v>Resto</v>
      </c>
      <c r="N278" s="49"/>
      <c r="O278" s="50"/>
      <c r="P278" s="50"/>
      <c r="Q278" s="50"/>
    </row>
    <row r="279" spans="1:17" x14ac:dyDescent="0.25">
      <c r="A279" s="61" t="s">
        <v>1521</v>
      </c>
      <c r="B279" s="65">
        <v>15667</v>
      </c>
      <c r="C279" s="3" t="s">
        <v>98</v>
      </c>
      <c r="D279" s="3" t="s">
        <v>1522</v>
      </c>
      <c r="E279" s="1">
        <f>VLOOKUP($B279,Conteo_municipios!$A$2:$I$1123,5)</f>
        <v>2593</v>
      </c>
      <c r="F279" s="75">
        <f>VLOOKUP($B279,Conteo_municipios!$A$2:$I$1123,9)</f>
        <v>3.1</v>
      </c>
      <c r="G279" s="5">
        <v>7</v>
      </c>
      <c r="H279" s="5">
        <v>0.35</v>
      </c>
      <c r="I279" s="5" t="s">
        <v>21</v>
      </c>
      <c r="J279" s="4" t="s">
        <v>13</v>
      </c>
      <c r="K279" s="1" t="str">
        <f>IF(E279&gt;=160000,"Intermedia",IF(E279&gt;=40000,IF(F279&gt;=7,"Intermedia","Pequeña"),IF(E279&gt;=20000,"Tipo I_II","Resto")))</f>
        <v>Resto</v>
      </c>
      <c r="L279" s="2" t="str">
        <f t="shared" si="9"/>
        <v>Resto</v>
      </c>
      <c r="N279" s="49"/>
      <c r="O279" s="50"/>
      <c r="P279" s="50"/>
      <c r="Q279" s="50"/>
    </row>
    <row r="280" spans="1:17" x14ac:dyDescent="0.25">
      <c r="A280" s="61" t="s">
        <v>1707</v>
      </c>
      <c r="B280" s="65">
        <v>15673</v>
      </c>
      <c r="C280" s="3" t="s">
        <v>98</v>
      </c>
      <c r="D280" s="3" t="s">
        <v>1708</v>
      </c>
      <c r="E280" s="1">
        <f>VLOOKUP($B280,Conteo_municipios!$A$2:$I$1123,5)</f>
        <v>1163</v>
      </c>
      <c r="F280" s="75">
        <f>VLOOKUP($B280,Conteo_municipios!$A$2:$I$1123,9)</f>
        <v>2.4</v>
      </c>
      <c r="G280" s="5">
        <v>5</v>
      </c>
      <c r="H280" s="5">
        <v>0.25</v>
      </c>
      <c r="I280" s="5" t="s">
        <v>21</v>
      </c>
      <c r="J280" s="4" t="s">
        <v>13</v>
      </c>
      <c r="K280" s="1" t="str">
        <f>IF(E280&gt;=160000,"Intermedia",IF(E280&gt;=40000,IF(F280&gt;=7,"Intermedia","Pequeña"),IF(E280&gt;=20000,"Tipo I_II","Resto")))</f>
        <v>Resto</v>
      </c>
      <c r="L280" s="2" t="str">
        <f t="shared" si="9"/>
        <v>Resto</v>
      </c>
      <c r="N280" s="49"/>
      <c r="O280" s="50"/>
      <c r="P280" s="50"/>
      <c r="Q280" s="50"/>
    </row>
    <row r="281" spans="1:17" x14ac:dyDescent="0.25">
      <c r="A281" s="61" t="s">
        <v>2042</v>
      </c>
      <c r="B281" s="65">
        <v>15676</v>
      </c>
      <c r="C281" s="3" t="s">
        <v>98</v>
      </c>
      <c r="D281" s="3" t="s">
        <v>2043</v>
      </c>
      <c r="E281" s="1">
        <f>VLOOKUP($B281,Conteo_municipios!$A$2:$I$1123,5)</f>
        <v>408</v>
      </c>
      <c r="F281" s="75">
        <f>VLOOKUP($B281,Conteo_municipios!$A$2:$I$1123,9)</f>
        <v>3.4</v>
      </c>
      <c r="G281" s="5">
        <v>3</v>
      </c>
      <c r="H281" s="5">
        <v>0.15</v>
      </c>
      <c r="I281" s="5" t="s">
        <v>12</v>
      </c>
      <c r="J281" s="4" t="s">
        <v>13</v>
      </c>
      <c r="K281" s="1" t="str">
        <f>IF(E281&gt;=160000,"Intermedia",IF(E281&gt;=40000,IF(F281&gt;=7,"Intermedia","Pequeña"),IF(E281&gt;=20000,"Tipo I_II","Resto")))</f>
        <v>Resto</v>
      </c>
      <c r="L281" s="2" t="str">
        <f t="shared" si="9"/>
        <v>Resto</v>
      </c>
      <c r="N281" s="49"/>
      <c r="O281" s="50"/>
      <c r="P281" s="50"/>
      <c r="Q281" s="50"/>
    </row>
    <row r="282" spans="1:17" x14ac:dyDescent="0.25">
      <c r="A282" s="61" t="s">
        <v>1934</v>
      </c>
      <c r="B282" s="65">
        <v>15681</v>
      </c>
      <c r="C282" s="3" t="s">
        <v>98</v>
      </c>
      <c r="D282" s="3" t="s">
        <v>1935</v>
      </c>
      <c r="E282" s="1">
        <f>VLOOKUP($B282,Conteo_municipios!$A$2:$I$1123,5)</f>
        <v>2158</v>
      </c>
      <c r="F282" s="75">
        <f>VLOOKUP($B282,Conteo_municipios!$A$2:$I$1123,9)</f>
        <v>10.799999999999999</v>
      </c>
      <c r="G282" s="5">
        <v>3</v>
      </c>
      <c r="H282" s="5">
        <v>0.15</v>
      </c>
      <c r="I282" s="5" t="s">
        <v>12</v>
      </c>
      <c r="J282" s="4" t="s">
        <v>13</v>
      </c>
      <c r="K282" s="1" t="str">
        <f>IF(E282&gt;=160000,"Intermedia",IF(E282&gt;=40000,IF(F282&gt;=7,"Intermedia","Pequeña"),IF(E282&gt;=20000,"Tipo I_II","Resto")))</f>
        <v>Resto</v>
      </c>
      <c r="L282" s="2" t="str">
        <f t="shared" si="9"/>
        <v>Resto</v>
      </c>
      <c r="N282" s="49"/>
      <c r="O282" s="50"/>
      <c r="P282" s="50"/>
      <c r="Q282" s="50"/>
    </row>
    <row r="283" spans="1:17" x14ac:dyDescent="0.25">
      <c r="A283" s="61" t="s">
        <v>1489</v>
      </c>
      <c r="B283" s="65">
        <v>15686</v>
      </c>
      <c r="C283" s="3" t="s">
        <v>98</v>
      </c>
      <c r="D283" s="3" t="s">
        <v>1490</v>
      </c>
      <c r="E283" s="1">
        <f>VLOOKUP($B283,Conteo_municipios!$A$2:$I$1123,5)</f>
        <v>2657</v>
      </c>
      <c r="F283" s="75">
        <f>VLOOKUP($B283,Conteo_municipios!$A$2:$I$1123,9)</f>
        <v>3.1</v>
      </c>
      <c r="G283" s="5">
        <v>3</v>
      </c>
      <c r="H283" s="5">
        <v>0.15</v>
      </c>
      <c r="I283" s="5" t="s">
        <v>12</v>
      </c>
      <c r="J283" s="4" t="s">
        <v>13</v>
      </c>
      <c r="K283" s="1" t="str">
        <f>IF(E283&gt;=160000,"Intermedia",IF(E283&gt;=40000,IF(F283&gt;=7,"Intermedia","Pequeña"),IF(E283&gt;=20000,"Tipo I_II","Resto")))</f>
        <v>Resto</v>
      </c>
      <c r="L283" s="2" t="str">
        <f t="shared" si="9"/>
        <v>Resto</v>
      </c>
      <c r="N283" s="49"/>
      <c r="O283" s="50"/>
      <c r="P283" s="50"/>
      <c r="Q283" s="50"/>
    </row>
    <row r="284" spans="1:17" x14ac:dyDescent="0.25">
      <c r="A284" s="61" t="s">
        <v>1405</v>
      </c>
      <c r="B284" s="65">
        <v>15690</v>
      </c>
      <c r="C284" s="3" t="s">
        <v>98</v>
      </c>
      <c r="D284" s="3" t="s">
        <v>1360</v>
      </c>
      <c r="E284" s="1">
        <f>VLOOKUP($B284,Conteo_municipios!$A$2:$I$1123,5)</f>
        <v>1967</v>
      </c>
      <c r="F284" s="75">
        <f>VLOOKUP($B284,Conteo_municipios!$A$2:$I$1123,9)</f>
        <v>3.1</v>
      </c>
      <c r="G284" s="5">
        <v>6</v>
      </c>
      <c r="H284" s="5">
        <v>0.3</v>
      </c>
      <c r="I284" s="5" t="s">
        <v>21</v>
      </c>
      <c r="J284" s="4" t="s">
        <v>13</v>
      </c>
      <c r="K284" s="1" t="str">
        <f>IF(E284&gt;=160000,"Intermedia",IF(E284&gt;=40000,IF(F284&gt;=7,"Intermedia","Pequeña"),IF(E284&gt;=20000,"Tipo I_II","Resto")))</f>
        <v>Resto</v>
      </c>
      <c r="L284" s="2" t="str">
        <f t="shared" si="9"/>
        <v>Resto</v>
      </c>
      <c r="N284" s="49"/>
      <c r="O284" s="50"/>
      <c r="P284" s="50"/>
      <c r="Q284" s="50"/>
    </row>
    <row r="285" spans="1:17" x14ac:dyDescent="0.25">
      <c r="A285" s="61" t="s">
        <v>793</v>
      </c>
      <c r="B285" s="65">
        <v>15693</v>
      </c>
      <c r="C285" s="3" t="s">
        <v>98</v>
      </c>
      <c r="D285" s="3" t="s">
        <v>794</v>
      </c>
      <c r="E285" s="1">
        <f>VLOOKUP($B285,Conteo_municipios!$A$2:$I$1123,5)</f>
        <v>6899</v>
      </c>
      <c r="F285" s="75">
        <f>VLOOKUP($B285,Conteo_municipios!$A$2:$I$1123,9)</f>
        <v>3</v>
      </c>
      <c r="G285" s="5">
        <v>4</v>
      </c>
      <c r="H285" s="5">
        <v>0.2</v>
      </c>
      <c r="I285" s="5" t="s">
        <v>21</v>
      </c>
      <c r="J285" s="4" t="s">
        <v>13</v>
      </c>
      <c r="K285" s="1" t="str">
        <f>IF(E285&gt;=160000,"Intermedia",IF(E285&gt;=40000,IF(F285&gt;=7,"Intermedia","Pequeña"),IF(E285&gt;=20000,"Tipo I_II","Resto")))</f>
        <v>Resto</v>
      </c>
      <c r="L285" s="2" t="str">
        <f t="shared" si="9"/>
        <v>Resto</v>
      </c>
      <c r="N285" s="49"/>
      <c r="O285" s="50"/>
      <c r="P285" s="50"/>
      <c r="Q285" s="50"/>
    </row>
    <row r="286" spans="1:17" x14ac:dyDescent="0.25">
      <c r="A286" s="61" t="s">
        <v>1915</v>
      </c>
      <c r="B286" s="65">
        <v>15696</v>
      </c>
      <c r="C286" s="3" t="s">
        <v>98</v>
      </c>
      <c r="D286" s="3" t="s">
        <v>1916</v>
      </c>
      <c r="E286" s="1">
        <f>VLOOKUP($B286,Conteo_municipios!$A$2:$I$1123,5)</f>
        <v>983</v>
      </c>
      <c r="F286" s="75">
        <f>VLOOKUP($B286,Conteo_municipios!$A$2:$I$1123,9)</f>
        <v>3.4</v>
      </c>
      <c r="G286" s="5">
        <v>3</v>
      </c>
      <c r="H286" s="5">
        <v>0.15</v>
      </c>
      <c r="I286" s="5" t="s">
        <v>12</v>
      </c>
      <c r="J286" s="4" t="s">
        <v>13</v>
      </c>
      <c r="K286" s="1" t="str">
        <f>IF(E286&gt;=160000,"Intermedia",IF(E286&gt;=40000,IF(F286&gt;=7,"Intermedia","Pequeña"),IF(E286&gt;=20000,"Tipo I_II","Resto")))</f>
        <v>Resto</v>
      </c>
      <c r="L286" s="2" t="str">
        <f t="shared" si="9"/>
        <v>Resto</v>
      </c>
      <c r="N286" s="49"/>
      <c r="O286" s="50"/>
      <c r="P286" s="50"/>
      <c r="Q286" s="50"/>
    </row>
    <row r="287" spans="1:17" x14ac:dyDescent="0.25">
      <c r="A287" s="61" t="s">
        <v>2003</v>
      </c>
      <c r="B287" s="65">
        <v>15720</v>
      </c>
      <c r="C287" s="3" t="s">
        <v>98</v>
      </c>
      <c r="D287" s="3" t="s">
        <v>2004</v>
      </c>
      <c r="E287" s="1">
        <f>VLOOKUP($B287,Conteo_municipios!$A$2:$I$1123,5)</f>
        <v>679</v>
      </c>
      <c r="F287" s="75">
        <f>VLOOKUP($B287,Conteo_municipios!$A$2:$I$1123,9)</f>
        <v>1.6</v>
      </c>
      <c r="G287" s="5">
        <v>5</v>
      </c>
      <c r="H287" s="5">
        <v>0.25</v>
      </c>
      <c r="I287" s="5" t="s">
        <v>21</v>
      </c>
      <c r="J287" s="4" t="s">
        <v>13</v>
      </c>
      <c r="K287" s="1" t="str">
        <f>IF(E287&gt;=160000,"Intermedia",IF(E287&gt;=40000,IF(F287&gt;=7,"Intermedia","Pequeña"),IF(E287&gt;=20000,"Tipo I_II","Resto")))</f>
        <v>Resto</v>
      </c>
      <c r="L287" s="2" t="str">
        <f t="shared" si="9"/>
        <v>Resto</v>
      </c>
      <c r="N287" s="49"/>
      <c r="O287" s="50"/>
      <c r="P287" s="50"/>
      <c r="Q287" s="50"/>
    </row>
    <row r="288" spans="1:17" x14ac:dyDescent="0.25">
      <c r="A288" s="61" t="s">
        <v>2087</v>
      </c>
      <c r="B288" s="65">
        <v>15723</v>
      </c>
      <c r="C288" s="3" t="s">
        <v>98</v>
      </c>
      <c r="D288" s="3" t="s">
        <v>2088</v>
      </c>
      <c r="E288" s="1">
        <f>VLOOKUP($B288,Conteo_municipios!$A$2:$I$1123,5)</f>
        <v>291</v>
      </c>
      <c r="F288" s="75">
        <f>VLOOKUP($B288,Conteo_municipios!$A$2:$I$1123,9)</f>
        <v>2.6</v>
      </c>
      <c r="G288" s="5">
        <v>5</v>
      </c>
      <c r="H288" s="5">
        <v>0.25</v>
      </c>
      <c r="I288" s="5" t="s">
        <v>21</v>
      </c>
      <c r="J288" s="4" t="s">
        <v>13</v>
      </c>
      <c r="K288" s="1" t="str">
        <f>IF(E288&gt;=160000,"Intermedia",IF(E288&gt;=40000,IF(F288&gt;=7,"Intermedia","Pequeña"),IF(E288&gt;=20000,"Tipo I_II","Resto")))</f>
        <v>Resto</v>
      </c>
      <c r="L288" s="2" t="str">
        <f t="shared" si="9"/>
        <v>Resto</v>
      </c>
      <c r="N288" s="49"/>
      <c r="O288" s="50"/>
      <c r="P288" s="50"/>
      <c r="Q288" s="50"/>
    </row>
    <row r="289" spans="1:17" x14ac:dyDescent="0.25">
      <c r="A289" s="61" t="s">
        <v>1802</v>
      </c>
      <c r="B289" s="65">
        <v>15740</v>
      </c>
      <c r="C289" s="3" t="s">
        <v>98</v>
      </c>
      <c r="D289" s="3" t="s">
        <v>1803</v>
      </c>
      <c r="E289" s="1">
        <f>VLOOKUP($B289,Conteo_municipios!$A$2:$I$1123,5)</f>
        <v>1114</v>
      </c>
      <c r="F289" s="75">
        <f>VLOOKUP($B289,Conteo_municipios!$A$2:$I$1123,9)</f>
        <v>3.5</v>
      </c>
      <c r="G289" s="5">
        <v>4</v>
      </c>
      <c r="H289" s="5">
        <v>0.2</v>
      </c>
      <c r="I289" s="5" t="s">
        <v>21</v>
      </c>
      <c r="J289" s="4" t="s">
        <v>13</v>
      </c>
      <c r="K289" s="1" t="str">
        <f>IF(E289&gt;=160000,"Intermedia",IF(E289&gt;=40000,IF(F289&gt;=7,"Intermedia","Pequeña"),IF(E289&gt;=20000,"Tipo I_II","Resto")))</f>
        <v>Resto</v>
      </c>
      <c r="L289" s="2" t="str">
        <f t="shared" si="9"/>
        <v>Resto</v>
      </c>
      <c r="N289" s="49"/>
      <c r="O289" s="50"/>
      <c r="P289" s="50"/>
      <c r="Q289" s="50"/>
    </row>
    <row r="290" spans="1:17" x14ac:dyDescent="0.25">
      <c r="A290" s="61" t="s">
        <v>932</v>
      </c>
      <c r="B290" s="65">
        <v>15753</v>
      </c>
      <c r="C290" s="3" t="s">
        <v>98</v>
      </c>
      <c r="D290" s="3" t="s">
        <v>933</v>
      </c>
      <c r="E290" s="1">
        <f>VLOOKUP($B290,Conteo_municipios!$A$2:$I$1123,5)</f>
        <v>6148</v>
      </c>
      <c r="F290" s="75">
        <f>VLOOKUP($B290,Conteo_municipios!$A$2:$I$1123,9)</f>
        <v>4</v>
      </c>
      <c r="G290" s="5">
        <v>5</v>
      </c>
      <c r="H290" s="5">
        <v>0.25</v>
      </c>
      <c r="I290" s="5" t="s">
        <v>21</v>
      </c>
      <c r="J290" s="4" t="s">
        <v>13</v>
      </c>
      <c r="K290" s="1" t="str">
        <f>IF(E290&gt;=160000,"Intermedia",IF(E290&gt;=40000,IF(F290&gt;=7,"Intermedia","Pequeña"),IF(E290&gt;=20000,"Tipo I_II","Resto")))</f>
        <v>Resto</v>
      </c>
      <c r="L290" s="2" t="str">
        <f t="shared" si="9"/>
        <v>Resto</v>
      </c>
      <c r="N290" s="49"/>
      <c r="O290" s="50"/>
      <c r="P290" s="50"/>
      <c r="Q290" s="50"/>
    </row>
    <row r="291" spans="1:17" x14ac:dyDescent="0.25">
      <c r="A291" s="61" t="s">
        <v>1814</v>
      </c>
      <c r="B291" s="65">
        <v>15755</v>
      </c>
      <c r="C291" s="3" t="s">
        <v>98</v>
      </c>
      <c r="D291" s="3" t="s">
        <v>1815</v>
      </c>
      <c r="E291" s="1">
        <f>VLOOKUP($B291,Conteo_municipios!$A$2:$I$1123,5)</f>
        <v>1395</v>
      </c>
      <c r="F291" s="75">
        <f>VLOOKUP($B291,Conteo_municipios!$A$2:$I$1123,9)</f>
        <v>3.7</v>
      </c>
      <c r="G291" s="5">
        <v>5</v>
      </c>
      <c r="H291" s="5">
        <v>0.25</v>
      </c>
      <c r="I291" s="5" t="s">
        <v>21</v>
      </c>
      <c r="J291" s="4" t="s">
        <v>13</v>
      </c>
      <c r="K291" s="1" t="str">
        <f>IF(E291&gt;=160000,"Intermedia",IF(E291&gt;=40000,IF(F291&gt;=7,"Intermedia","Pequeña"),IF(E291&gt;=20000,"Tipo I_II","Resto")))</f>
        <v>Resto</v>
      </c>
      <c r="L291" s="2" t="str">
        <f t="shared" si="9"/>
        <v>Resto</v>
      </c>
      <c r="N291" s="49"/>
      <c r="O291" s="50"/>
      <c r="P291" s="50"/>
      <c r="Q291" s="50"/>
    </row>
    <row r="292" spans="1:17" x14ac:dyDescent="0.25">
      <c r="A292" s="61" t="s">
        <v>1198</v>
      </c>
      <c r="B292" s="65">
        <v>15757</v>
      </c>
      <c r="C292" s="3" t="s">
        <v>98</v>
      </c>
      <c r="D292" s="3" t="s">
        <v>1199</v>
      </c>
      <c r="E292" s="1">
        <f>VLOOKUP($B292,Conteo_municipios!$A$2:$I$1123,5)</f>
        <v>4349</v>
      </c>
      <c r="F292" s="75">
        <f>VLOOKUP($B292,Conteo_municipios!$A$2:$I$1123,9)</f>
        <v>3.8000000000000003</v>
      </c>
      <c r="G292" s="5">
        <v>5</v>
      </c>
      <c r="H292" s="5">
        <v>0.25</v>
      </c>
      <c r="I292" s="5" t="s">
        <v>21</v>
      </c>
      <c r="J292" s="4" t="s">
        <v>13</v>
      </c>
      <c r="K292" s="1" t="str">
        <f>IF(E292&gt;=160000,"Intermedia",IF(E292&gt;=40000,IF(F292&gt;=7,"Intermedia","Pequeña"),IF(E292&gt;=20000,"Tipo I_II","Resto")))</f>
        <v>Resto</v>
      </c>
      <c r="L292" s="2" t="str">
        <f t="shared" si="9"/>
        <v>Resto</v>
      </c>
      <c r="N292" s="49"/>
      <c r="O292" s="50"/>
      <c r="P292" s="50"/>
      <c r="Q292" s="50"/>
    </row>
    <row r="293" spans="1:17" x14ac:dyDescent="0.25">
      <c r="A293" s="61" t="s">
        <v>115</v>
      </c>
      <c r="B293" s="65">
        <v>15759</v>
      </c>
      <c r="C293" s="3" t="s">
        <v>98</v>
      </c>
      <c r="D293" s="3" t="s">
        <v>116</v>
      </c>
      <c r="E293" s="1">
        <f>VLOOKUP($B293,Conteo_municipios!$A$2:$I$1123,5)</f>
        <v>107522</v>
      </c>
      <c r="F293" s="75">
        <f>VLOOKUP($B293,Conteo_municipios!$A$2:$I$1123,9)</f>
        <v>4.3</v>
      </c>
      <c r="G293" s="5">
        <v>5</v>
      </c>
      <c r="H293" s="5">
        <v>0.25</v>
      </c>
      <c r="I293" s="5" t="s">
        <v>21</v>
      </c>
      <c r="J293" s="4" t="s">
        <v>13</v>
      </c>
      <c r="K293" s="1" t="str">
        <f>IF(E293&gt;=160000,"Intermedia",IF(E293&gt;=40000,IF(F293&gt;=7,"Intermedia","Pequeña"),IF(E293&gt;=20000,"Tipo I_II","Resto")))</f>
        <v>Pequeña</v>
      </c>
      <c r="L293" s="2" t="str">
        <f t="shared" si="9"/>
        <v>Pequeña_H</v>
      </c>
      <c r="N293" s="49"/>
      <c r="O293" s="50"/>
      <c r="P293" s="50"/>
      <c r="Q293" s="50"/>
    </row>
    <row r="294" spans="1:17" x14ac:dyDescent="0.25">
      <c r="A294" s="61" t="s">
        <v>1927</v>
      </c>
      <c r="B294" s="65">
        <v>15761</v>
      </c>
      <c r="C294" s="3" t="s">
        <v>98</v>
      </c>
      <c r="D294" s="3" t="s">
        <v>1928</v>
      </c>
      <c r="E294" s="1">
        <f>VLOOKUP($B294,Conteo_municipios!$A$2:$I$1123,5)</f>
        <v>597</v>
      </c>
      <c r="F294" s="75">
        <f>VLOOKUP($B294,Conteo_municipios!$A$2:$I$1123,9)</f>
        <v>2.3000000000000003</v>
      </c>
      <c r="G294" s="5">
        <v>5</v>
      </c>
      <c r="H294" s="5">
        <v>0.25</v>
      </c>
      <c r="I294" s="5" t="s">
        <v>21</v>
      </c>
      <c r="J294" s="4" t="s">
        <v>13</v>
      </c>
      <c r="K294" s="1" t="str">
        <f>IF(E294&gt;=160000,"Intermedia",IF(E294&gt;=40000,IF(F294&gt;=7,"Intermedia","Pequeña"),IF(E294&gt;=20000,"Tipo I_II","Resto")))</f>
        <v>Resto</v>
      </c>
      <c r="L294" s="2" t="str">
        <f t="shared" si="9"/>
        <v>Resto</v>
      </c>
      <c r="N294" s="49"/>
      <c r="O294" s="50"/>
      <c r="P294" s="50"/>
      <c r="Q294" s="50"/>
    </row>
    <row r="295" spans="1:17" x14ac:dyDescent="0.25">
      <c r="A295" s="61" t="s">
        <v>2045</v>
      </c>
      <c r="B295" s="65">
        <v>15762</v>
      </c>
      <c r="C295" s="3" t="s">
        <v>98</v>
      </c>
      <c r="D295" s="3" t="s">
        <v>2046</v>
      </c>
      <c r="E295" s="1">
        <f>VLOOKUP($B295,Conteo_municipios!$A$2:$I$1123,5)</f>
        <v>457</v>
      </c>
      <c r="F295" s="75">
        <f>VLOOKUP($B295,Conteo_municipios!$A$2:$I$1123,9)</f>
        <v>3.1</v>
      </c>
      <c r="G295" s="5">
        <v>4</v>
      </c>
      <c r="H295" s="5">
        <v>0.2</v>
      </c>
      <c r="I295" s="5" t="s">
        <v>21</v>
      </c>
      <c r="J295" s="4" t="s">
        <v>13</v>
      </c>
      <c r="K295" s="1" t="str">
        <f>IF(E295&gt;=160000,"Intermedia",IF(E295&gt;=40000,IF(F295&gt;=7,"Intermedia","Pequeña"),IF(E295&gt;=20000,"Tipo I_II","Resto")))</f>
        <v>Resto</v>
      </c>
      <c r="L295" s="2" t="str">
        <f t="shared" si="9"/>
        <v>Resto</v>
      </c>
      <c r="N295" s="49"/>
      <c r="O295" s="50"/>
      <c r="P295" s="50"/>
      <c r="Q295" s="50"/>
    </row>
    <row r="296" spans="1:17" x14ac:dyDescent="0.25">
      <c r="A296" s="61" t="s">
        <v>1943</v>
      </c>
      <c r="B296" s="65">
        <v>15763</v>
      </c>
      <c r="C296" s="3" t="s">
        <v>98</v>
      </c>
      <c r="D296" s="3" t="s">
        <v>1944</v>
      </c>
      <c r="E296" s="1">
        <f>VLOOKUP($B296,Conteo_municipios!$A$2:$I$1123,5)</f>
        <v>1293</v>
      </c>
      <c r="F296" s="75">
        <f>VLOOKUP($B296,Conteo_municipios!$A$2:$I$1123,9)</f>
        <v>3.7</v>
      </c>
      <c r="G296" s="5">
        <v>4</v>
      </c>
      <c r="H296" s="5">
        <v>0.2</v>
      </c>
      <c r="I296" s="5" t="s">
        <v>21</v>
      </c>
      <c r="J296" s="4" t="s">
        <v>13</v>
      </c>
      <c r="K296" s="1" t="str">
        <f>IF(E296&gt;=160000,"Intermedia",IF(E296&gt;=40000,IF(F296&gt;=7,"Intermedia","Pequeña"),IF(E296&gt;=20000,"Tipo I_II","Resto")))</f>
        <v>Resto</v>
      </c>
      <c r="L296" s="2" t="str">
        <f t="shared" si="9"/>
        <v>Resto</v>
      </c>
      <c r="N296" s="49"/>
      <c r="O296" s="50"/>
      <c r="P296" s="50"/>
      <c r="Q296" s="50"/>
    </row>
    <row r="297" spans="1:17" x14ac:dyDescent="0.25">
      <c r="A297" s="61" t="s">
        <v>1938</v>
      </c>
      <c r="B297" s="65">
        <v>15764</v>
      </c>
      <c r="C297" s="3" t="s">
        <v>98</v>
      </c>
      <c r="D297" s="3" t="s">
        <v>1939</v>
      </c>
      <c r="E297" s="1">
        <f>VLOOKUP($B297,Conteo_municipios!$A$2:$I$1123,5)</f>
        <v>1411</v>
      </c>
      <c r="F297" s="75">
        <f>VLOOKUP($B297,Conteo_municipios!$A$2:$I$1123,9)</f>
        <v>4.1999999999999993</v>
      </c>
      <c r="G297" s="5">
        <v>4</v>
      </c>
      <c r="H297" s="5">
        <v>0.2</v>
      </c>
      <c r="I297" s="5" t="s">
        <v>21</v>
      </c>
      <c r="J297" s="4" t="s">
        <v>13</v>
      </c>
      <c r="K297" s="1" t="str">
        <f>IF(E297&gt;=160000,"Intermedia",IF(E297&gt;=40000,IF(F297&gt;=7,"Intermedia","Pequeña"),IF(E297&gt;=20000,"Tipo I_II","Resto")))</f>
        <v>Resto</v>
      </c>
      <c r="L297" s="2" t="str">
        <f t="shared" si="9"/>
        <v>Resto</v>
      </c>
      <c r="N297" s="49"/>
      <c r="O297" s="50"/>
      <c r="P297" s="50"/>
      <c r="Q297" s="50"/>
    </row>
    <row r="298" spans="1:17" x14ac:dyDescent="0.25">
      <c r="A298" s="61" t="s">
        <v>1869</v>
      </c>
      <c r="B298" s="65">
        <v>15774</v>
      </c>
      <c r="C298" s="3" t="s">
        <v>98</v>
      </c>
      <c r="D298" s="3" t="s">
        <v>1870</v>
      </c>
      <c r="E298" s="1">
        <f>VLOOKUP($B298,Conteo_municipios!$A$2:$I$1123,5)</f>
        <v>579</v>
      </c>
      <c r="F298" s="75">
        <f>VLOOKUP($B298,Conteo_municipios!$A$2:$I$1123,9)</f>
        <v>16.600000000000001</v>
      </c>
      <c r="G298" s="5">
        <v>5</v>
      </c>
      <c r="H298" s="5">
        <v>0.25</v>
      </c>
      <c r="I298" s="5" t="s">
        <v>21</v>
      </c>
      <c r="J298" s="4" t="s">
        <v>13</v>
      </c>
      <c r="K298" s="1" t="str">
        <f>IF(E298&gt;=160000,"Intermedia",IF(E298&gt;=40000,IF(F298&gt;=7,"Intermedia","Pequeña"),IF(E298&gt;=20000,"Tipo I_II","Resto")))</f>
        <v>Resto</v>
      </c>
      <c r="L298" s="2" t="str">
        <f t="shared" si="9"/>
        <v>Resto</v>
      </c>
      <c r="N298" s="49"/>
      <c r="O298" s="50"/>
      <c r="P298" s="50"/>
      <c r="Q298" s="50"/>
    </row>
    <row r="299" spans="1:17" x14ac:dyDescent="0.25">
      <c r="A299" s="61" t="s">
        <v>1759</v>
      </c>
      <c r="B299" s="65">
        <v>15776</v>
      </c>
      <c r="C299" s="3" t="s">
        <v>98</v>
      </c>
      <c r="D299" s="3" t="s">
        <v>1760</v>
      </c>
      <c r="E299" s="1">
        <f>VLOOKUP($B299,Conteo_municipios!$A$2:$I$1123,5)</f>
        <v>2081</v>
      </c>
      <c r="F299" s="75">
        <f>VLOOKUP($B299,Conteo_municipios!$A$2:$I$1123,9)</f>
        <v>4</v>
      </c>
      <c r="G299" s="5">
        <v>3</v>
      </c>
      <c r="H299" s="5">
        <v>0.15</v>
      </c>
      <c r="I299" s="5" t="s">
        <v>12</v>
      </c>
      <c r="J299" s="4" t="s">
        <v>13</v>
      </c>
      <c r="K299" s="1" t="str">
        <f>IF(E299&gt;=160000,"Intermedia",IF(E299&gt;=40000,IF(F299&gt;=7,"Intermedia","Pequeña"),IF(E299&gt;=20000,"Tipo I_II","Resto")))</f>
        <v>Resto</v>
      </c>
      <c r="L299" s="2" t="str">
        <f t="shared" si="9"/>
        <v>Resto</v>
      </c>
      <c r="N299" s="49"/>
      <c r="O299" s="50"/>
      <c r="P299" s="50"/>
      <c r="Q299" s="50"/>
    </row>
    <row r="300" spans="1:17" x14ac:dyDescent="0.25">
      <c r="A300" s="61" t="s">
        <v>1931</v>
      </c>
      <c r="B300" s="65">
        <v>15778</v>
      </c>
      <c r="C300" s="3" t="s">
        <v>98</v>
      </c>
      <c r="D300" s="3" t="s">
        <v>1932</v>
      </c>
      <c r="E300" s="1">
        <f>VLOOKUP($B300,Conteo_municipios!$A$2:$I$1123,5)</f>
        <v>659</v>
      </c>
      <c r="F300" s="75">
        <f>VLOOKUP($B300,Conteo_municipios!$A$2:$I$1123,9)</f>
        <v>2.6</v>
      </c>
      <c r="G300" s="5">
        <v>4</v>
      </c>
      <c r="H300" s="5">
        <v>0.2</v>
      </c>
      <c r="I300" s="5" t="s">
        <v>21</v>
      </c>
      <c r="J300" s="4" t="s">
        <v>13</v>
      </c>
      <c r="K300" s="1" t="str">
        <f>IF(E300&gt;=160000,"Intermedia",IF(E300&gt;=40000,IF(F300&gt;=7,"Intermedia","Pequeña"),IF(E300&gt;=20000,"Tipo I_II","Resto")))</f>
        <v>Resto</v>
      </c>
      <c r="L300" s="2" t="str">
        <f t="shared" si="9"/>
        <v>Resto</v>
      </c>
      <c r="N300" s="49"/>
      <c r="O300" s="50"/>
      <c r="P300" s="50"/>
      <c r="Q300" s="50"/>
    </row>
    <row r="301" spans="1:17" x14ac:dyDescent="0.25">
      <c r="A301" s="61" t="s">
        <v>1583</v>
      </c>
      <c r="B301" s="65">
        <v>15790</v>
      </c>
      <c r="C301" s="3" t="s">
        <v>98</v>
      </c>
      <c r="D301" s="3" t="s">
        <v>1584</v>
      </c>
      <c r="E301" s="1">
        <f>VLOOKUP($B301,Conteo_municipios!$A$2:$I$1123,5)</f>
        <v>1655</v>
      </c>
      <c r="F301" s="75">
        <f>VLOOKUP($B301,Conteo_municipios!$A$2:$I$1123,9)</f>
        <v>2.9</v>
      </c>
      <c r="G301" s="5">
        <v>5</v>
      </c>
      <c r="H301" s="5">
        <v>0.25</v>
      </c>
      <c r="I301" s="5" t="s">
        <v>21</v>
      </c>
      <c r="J301" s="4" t="s">
        <v>13</v>
      </c>
      <c r="K301" s="1" t="str">
        <f>IF(E301&gt;=160000,"Intermedia",IF(E301&gt;=40000,IF(F301&gt;=7,"Intermedia","Pequeña"),IF(E301&gt;=20000,"Tipo I_II","Resto")))</f>
        <v>Resto</v>
      </c>
      <c r="L301" s="2" t="str">
        <f t="shared" si="9"/>
        <v>Resto</v>
      </c>
      <c r="N301" s="49"/>
      <c r="O301" s="50"/>
      <c r="P301" s="50"/>
      <c r="Q301" s="50"/>
    </row>
    <row r="302" spans="1:17" x14ac:dyDescent="0.25">
      <c r="A302" s="61" t="s">
        <v>1778</v>
      </c>
      <c r="B302" s="65">
        <v>15798</v>
      </c>
      <c r="C302" s="3" t="s">
        <v>98</v>
      </c>
      <c r="D302" s="3" t="s">
        <v>1779</v>
      </c>
      <c r="E302" s="1">
        <f>VLOOKUP($B302,Conteo_municipios!$A$2:$I$1123,5)</f>
        <v>1046</v>
      </c>
      <c r="F302" s="75">
        <f>VLOOKUP($B302,Conteo_municipios!$A$2:$I$1123,9)</f>
        <v>2.4</v>
      </c>
      <c r="G302" s="5">
        <v>4</v>
      </c>
      <c r="H302" s="5">
        <v>0.2</v>
      </c>
      <c r="I302" s="5" t="s">
        <v>21</v>
      </c>
      <c r="J302" s="4" t="s">
        <v>13</v>
      </c>
      <c r="K302" s="1" t="str">
        <f>IF(E302&gt;=160000,"Intermedia",IF(E302&gt;=40000,IF(F302&gt;=7,"Intermedia","Pequeña"),IF(E302&gt;=20000,"Tipo I_II","Resto")))</f>
        <v>Resto</v>
      </c>
      <c r="L302" s="2" t="str">
        <f t="shared" si="9"/>
        <v>Resto</v>
      </c>
      <c r="N302" s="49"/>
      <c r="O302" s="50"/>
      <c r="P302" s="50"/>
      <c r="Q302" s="50"/>
    </row>
    <row r="303" spans="1:17" x14ac:dyDescent="0.25">
      <c r="A303" s="61" t="s">
        <v>1681</v>
      </c>
      <c r="B303" s="65">
        <v>15804</v>
      </c>
      <c r="C303" s="3" t="s">
        <v>98</v>
      </c>
      <c r="D303" s="3" t="s">
        <v>1682</v>
      </c>
      <c r="E303" s="1">
        <f>VLOOKUP($B303,Conteo_municipios!$A$2:$I$1123,5)</f>
        <v>1644</v>
      </c>
      <c r="F303" s="75">
        <f>VLOOKUP($B303,Conteo_municipios!$A$2:$I$1123,9)</f>
        <v>3</v>
      </c>
      <c r="G303" s="5">
        <v>4</v>
      </c>
      <c r="H303" s="5">
        <v>0.2</v>
      </c>
      <c r="I303" s="5" t="s">
        <v>21</v>
      </c>
      <c r="J303" s="4" t="s">
        <v>13</v>
      </c>
      <c r="K303" s="1" t="str">
        <f>IF(E303&gt;=160000,"Intermedia",IF(E303&gt;=40000,IF(F303&gt;=7,"Intermedia","Pequeña"),IF(E303&gt;=20000,"Tipo I_II","Resto")))</f>
        <v>Resto</v>
      </c>
      <c r="L303" s="2" t="str">
        <f t="shared" si="9"/>
        <v>Resto</v>
      </c>
      <c r="N303" s="49"/>
      <c r="O303" s="50"/>
      <c r="P303" s="50"/>
      <c r="Q303" s="50"/>
    </row>
    <row r="304" spans="1:17" x14ac:dyDescent="0.25">
      <c r="A304" s="61" t="s">
        <v>1111</v>
      </c>
      <c r="B304" s="65">
        <v>15806</v>
      </c>
      <c r="C304" s="3" t="s">
        <v>98</v>
      </c>
      <c r="D304" s="3" t="s">
        <v>1112</v>
      </c>
      <c r="E304" s="1">
        <f>VLOOKUP($B304,Conteo_municipios!$A$2:$I$1123,5)</f>
        <v>4996</v>
      </c>
      <c r="F304" s="75">
        <f>VLOOKUP($B304,Conteo_municipios!$A$2:$I$1123,9)</f>
        <v>3.9</v>
      </c>
      <c r="G304" s="5">
        <v>4</v>
      </c>
      <c r="H304" s="5">
        <v>0.2</v>
      </c>
      <c r="I304" s="5" t="s">
        <v>21</v>
      </c>
      <c r="J304" s="4" t="s">
        <v>13</v>
      </c>
      <c r="K304" s="1" t="str">
        <f>IF(E304&gt;=160000,"Intermedia",IF(E304&gt;=40000,IF(F304&gt;=7,"Intermedia","Pequeña"),IF(E304&gt;=20000,"Tipo I_II","Resto")))</f>
        <v>Resto</v>
      </c>
      <c r="L304" s="2" t="str">
        <f t="shared" si="9"/>
        <v>Resto</v>
      </c>
      <c r="N304" s="49"/>
      <c r="O304" s="50"/>
      <c r="P304" s="50"/>
      <c r="Q304" s="50"/>
    </row>
    <row r="305" spans="1:17" x14ac:dyDescent="0.25">
      <c r="A305" s="61" t="s">
        <v>2063</v>
      </c>
      <c r="B305" s="65">
        <v>15808</v>
      </c>
      <c r="C305" s="3" t="s">
        <v>98</v>
      </c>
      <c r="D305" s="3" t="s">
        <v>2064</v>
      </c>
      <c r="E305" s="1">
        <f>VLOOKUP($B305,Conteo_municipios!$A$2:$I$1123,5)</f>
        <v>727</v>
      </c>
      <c r="F305" s="75">
        <f>VLOOKUP($B305,Conteo_municipios!$A$2:$I$1123,9)</f>
        <v>2.6</v>
      </c>
      <c r="G305" s="5">
        <v>3</v>
      </c>
      <c r="H305" s="5">
        <v>0.15</v>
      </c>
      <c r="I305" s="5" t="s">
        <v>12</v>
      </c>
      <c r="J305" s="4" t="s">
        <v>13</v>
      </c>
      <c r="K305" s="1" t="str">
        <f>IF(E305&gt;=160000,"Intermedia",IF(E305&gt;=40000,IF(F305&gt;=7,"Intermedia","Pequeña"),IF(E305&gt;=20000,"Tipo I_II","Resto")))</f>
        <v>Resto</v>
      </c>
      <c r="L305" s="2" t="str">
        <f t="shared" si="9"/>
        <v>Resto</v>
      </c>
      <c r="N305" s="49"/>
      <c r="O305" s="50"/>
      <c r="P305" s="50"/>
      <c r="Q305" s="50"/>
    </row>
    <row r="306" spans="1:17" x14ac:dyDescent="0.25">
      <c r="A306" s="61" t="s">
        <v>1865</v>
      </c>
      <c r="B306" s="65">
        <v>15810</v>
      </c>
      <c r="C306" s="3" t="s">
        <v>98</v>
      </c>
      <c r="D306" s="3" t="s">
        <v>1866</v>
      </c>
      <c r="E306" s="1">
        <f>VLOOKUP($B306,Conteo_municipios!$A$2:$I$1123,5)</f>
        <v>945</v>
      </c>
      <c r="F306" s="75">
        <f>VLOOKUP($B306,Conteo_municipios!$A$2:$I$1123,9)</f>
        <v>5</v>
      </c>
      <c r="G306" s="5">
        <v>5</v>
      </c>
      <c r="H306" s="5">
        <v>0.25</v>
      </c>
      <c r="I306" s="5" t="s">
        <v>21</v>
      </c>
      <c r="J306" s="4" t="s">
        <v>13</v>
      </c>
      <c r="K306" s="1" t="str">
        <f>IF(E306&gt;=160000,"Intermedia",IF(E306&gt;=40000,IF(F306&gt;=7,"Intermedia","Pequeña"),IF(E306&gt;=20000,"Tipo I_II","Resto")))</f>
        <v>Resto</v>
      </c>
      <c r="L306" s="2" t="str">
        <f t="shared" si="9"/>
        <v>Resto</v>
      </c>
      <c r="N306" s="49"/>
      <c r="O306" s="50"/>
      <c r="P306" s="50"/>
      <c r="Q306" s="50"/>
    </row>
    <row r="307" spans="1:17" x14ac:dyDescent="0.25">
      <c r="A307" s="61" t="s">
        <v>1240</v>
      </c>
      <c r="B307" s="65">
        <v>15814</v>
      </c>
      <c r="C307" s="3" t="s">
        <v>98</v>
      </c>
      <c r="D307" s="3" t="s">
        <v>1241</v>
      </c>
      <c r="E307" s="1">
        <f>VLOOKUP($B307,Conteo_municipios!$A$2:$I$1123,5)</f>
        <v>4202</v>
      </c>
      <c r="F307" s="75">
        <f>VLOOKUP($B307,Conteo_municipios!$A$2:$I$1123,9)</f>
        <v>6</v>
      </c>
      <c r="G307" s="5">
        <v>4</v>
      </c>
      <c r="H307" s="5">
        <v>0.2</v>
      </c>
      <c r="I307" s="5" t="s">
        <v>21</v>
      </c>
      <c r="J307" s="4" t="s">
        <v>13</v>
      </c>
      <c r="K307" s="1" t="str">
        <f>IF(E307&gt;=160000,"Intermedia",IF(E307&gt;=40000,IF(F307&gt;=7,"Intermedia","Pequeña"),IF(E307&gt;=20000,"Tipo I_II","Resto")))</f>
        <v>Resto</v>
      </c>
      <c r="L307" s="2" t="str">
        <f t="shared" si="9"/>
        <v>Resto</v>
      </c>
      <c r="N307" s="49"/>
      <c r="O307" s="50"/>
      <c r="P307" s="50"/>
      <c r="Q307" s="50"/>
    </row>
    <row r="308" spans="1:17" x14ac:dyDescent="0.25">
      <c r="A308" s="61" t="s">
        <v>1945</v>
      </c>
      <c r="B308" s="65">
        <v>15816</v>
      </c>
      <c r="C308" s="3" t="s">
        <v>98</v>
      </c>
      <c r="D308" s="3" t="s">
        <v>1946</v>
      </c>
      <c r="E308" s="1">
        <f>VLOOKUP($B308,Conteo_municipios!$A$2:$I$1123,5)</f>
        <v>607</v>
      </c>
      <c r="F308" s="75">
        <f>VLOOKUP($B308,Conteo_municipios!$A$2:$I$1123,9)</f>
        <v>3.5</v>
      </c>
      <c r="G308" s="5">
        <v>3</v>
      </c>
      <c r="H308" s="5">
        <v>0.15</v>
      </c>
      <c r="I308" s="5" t="s">
        <v>12</v>
      </c>
      <c r="J308" s="4" t="s">
        <v>13</v>
      </c>
      <c r="K308" s="1" t="str">
        <f>IF(E308&gt;=160000,"Intermedia",IF(E308&gt;=40000,IF(F308&gt;=7,"Intermedia","Pequeña"),IF(E308&gt;=20000,"Tipo I_II","Resto")))</f>
        <v>Resto</v>
      </c>
      <c r="L308" s="2" t="str">
        <f t="shared" si="9"/>
        <v>Resto</v>
      </c>
      <c r="N308" s="49"/>
      <c r="O308" s="50"/>
      <c r="P308" s="50"/>
      <c r="Q308" s="50"/>
    </row>
    <row r="309" spans="1:17" x14ac:dyDescent="0.25">
      <c r="A309" s="61" t="s">
        <v>1761</v>
      </c>
      <c r="B309" s="65">
        <v>15820</v>
      </c>
      <c r="C309" s="3" t="s">
        <v>98</v>
      </c>
      <c r="D309" s="3" t="s">
        <v>1762</v>
      </c>
      <c r="E309" s="1">
        <f>VLOOKUP($B309,Conteo_municipios!$A$2:$I$1123,5)</f>
        <v>1432</v>
      </c>
      <c r="F309" s="75">
        <f>VLOOKUP($B309,Conteo_municipios!$A$2:$I$1123,9)</f>
        <v>3.8000000000000003</v>
      </c>
      <c r="G309" s="5">
        <v>5</v>
      </c>
      <c r="H309" s="5">
        <v>0.25</v>
      </c>
      <c r="I309" s="5" t="s">
        <v>21</v>
      </c>
      <c r="J309" s="4" t="s">
        <v>13</v>
      </c>
      <c r="K309" s="1" t="str">
        <f>IF(E309&gt;=160000,"Intermedia",IF(E309&gt;=40000,IF(F309&gt;=7,"Intermedia","Pequeña"),IF(E309&gt;=20000,"Tipo I_II","Resto")))</f>
        <v>Resto</v>
      </c>
      <c r="L309" s="2" t="str">
        <f t="shared" si="9"/>
        <v>Resto</v>
      </c>
      <c r="N309" s="49"/>
      <c r="O309" s="50"/>
      <c r="P309" s="50"/>
      <c r="Q309" s="50"/>
    </row>
    <row r="310" spans="1:17" x14ac:dyDescent="0.25">
      <c r="A310" s="61" t="s">
        <v>1995</v>
      </c>
      <c r="B310" s="65">
        <v>15822</v>
      </c>
      <c r="C310" s="3" t="s">
        <v>98</v>
      </c>
      <c r="D310" s="3" t="s">
        <v>1996</v>
      </c>
      <c r="E310" s="1">
        <f>VLOOKUP($B310,Conteo_municipios!$A$2:$I$1123,5)</f>
        <v>769</v>
      </c>
      <c r="F310" s="75">
        <f>VLOOKUP($B310,Conteo_municipios!$A$2:$I$1123,9)</f>
        <v>2.7</v>
      </c>
      <c r="G310" s="5">
        <v>4</v>
      </c>
      <c r="H310" s="5">
        <v>0.2</v>
      </c>
      <c r="I310" s="5" t="s">
        <v>21</v>
      </c>
      <c r="J310" s="4" t="s">
        <v>13</v>
      </c>
      <c r="K310" s="1" t="str">
        <f>IF(E310&gt;=160000,"Intermedia",IF(E310&gt;=40000,IF(F310&gt;=7,"Intermedia","Pequeña"),IF(E310&gt;=20000,"Tipo I_II","Resto")))</f>
        <v>Resto</v>
      </c>
      <c r="L310" s="2" t="str">
        <f t="shared" si="9"/>
        <v>Resto</v>
      </c>
      <c r="N310" s="49"/>
      <c r="O310" s="50"/>
      <c r="P310" s="50"/>
      <c r="Q310" s="50"/>
    </row>
    <row r="311" spans="1:17" x14ac:dyDescent="0.25">
      <c r="A311" s="61" t="s">
        <v>2095</v>
      </c>
      <c r="B311" s="65">
        <v>15832</v>
      </c>
      <c r="C311" s="3" t="s">
        <v>98</v>
      </c>
      <c r="D311" s="3" t="s">
        <v>2096</v>
      </c>
      <c r="E311" s="1">
        <f>VLOOKUP($B311,Conteo_municipios!$A$2:$I$1123,5)</f>
        <v>251</v>
      </c>
      <c r="F311" s="75">
        <f>VLOOKUP($B311,Conteo_municipios!$A$2:$I$1123,9)</f>
        <v>3.7</v>
      </c>
      <c r="G311" s="5">
        <v>3</v>
      </c>
      <c r="H311" s="5">
        <v>0.15</v>
      </c>
      <c r="I311" s="5" t="s">
        <v>12</v>
      </c>
      <c r="J311" s="4" t="s">
        <v>13</v>
      </c>
      <c r="K311" s="1" t="str">
        <f>IF(E311&gt;=160000,"Intermedia",IF(E311&gt;=40000,IF(F311&gt;=7,"Intermedia","Pequeña"),IF(E311&gt;=20000,"Tipo I_II","Resto")))</f>
        <v>Resto</v>
      </c>
      <c r="L311" s="2" t="str">
        <f t="shared" si="9"/>
        <v>Resto</v>
      </c>
      <c r="N311" s="49"/>
      <c r="O311" s="50"/>
      <c r="P311" s="50"/>
      <c r="Q311" s="50"/>
    </row>
    <row r="312" spans="1:17" x14ac:dyDescent="0.25">
      <c r="A312" s="61" t="s">
        <v>1427</v>
      </c>
      <c r="B312" s="65">
        <v>15835</v>
      </c>
      <c r="C312" s="3" t="s">
        <v>98</v>
      </c>
      <c r="D312" s="3" t="s">
        <v>1428</v>
      </c>
      <c r="E312" s="1">
        <f>VLOOKUP($B312,Conteo_municipios!$A$2:$I$1123,5)</f>
        <v>2050</v>
      </c>
      <c r="F312" s="75">
        <f>VLOOKUP($B312,Conteo_municipios!$A$2:$I$1123,9)</f>
        <v>3.2</v>
      </c>
      <c r="G312" s="5">
        <v>4</v>
      </c>
      <c r="H312" s="5">
        <v>0.2</v>
      </c>
      <c r="I312" s="5" t="s">
        <v>21</v>
      </c>
      <c r="J312" s="4" t="s">
        <v>13</v>
      </c>
      <c r="K312" s="1" t="str">
        <f>IF(E312&gt;=160000,"Intermedia",IF(E312&gt;=40000,IF(F312&gt;=7,"Intermedia","Pequeña"),IF(E312&gt;=20000,"Tipo I_II","Resto")))</f>
        <v>Resto</v>
      </c>
      <c r="L312" s="2" t="str">
        <f t="shared" si="9"/>
        <v>Resto</v>
      </c>
      <c r="N312" s="49"/>
      <c r="O312" s="50"/>
      <c r="P312" s="50"/>
      <c r="Q312" s="50"/>
    </row>
    <row r="313" spans="1:17" x14ac:dyDescent="0.25">
      <c r="A313" s="61" t="s">
        <v>1494</v>
      </c>
      <c r="B313" s="65">
        <v>15837</v>
      </c>
      <c r="C313" s="3" t="s">
        <v>98</v>
      </c>
      <c r="D313" s="3" t="s">
        <v>1495</v>
      </c>
      <c r="E313" s="1">
        <f>VLOOKUP($B313,Conteo_municipios!$A$2:$I$1123,5)</f>
        <v>2300</v>
      </c>
      <c r="F313" s="75">
        <f>VLOOKUP($B313,Conteo_municipios!$A$2:$I$1123,9)</f>
        <v>3.8000000000000003</v>
      </c>
      <c r="G313" s="5">
        <v>4</v>
      </c>
      <c r="H313" s="5">
        <v>0.2</v>
      </c>
      <c r="I313" s="5" t="s">
        <v>21</v>
      </c>
      <c r="J313" s="4" t="s">
        <v>13</v>
      </c>
      <c r="K313" s="1" t="str">
        <f>IF(E313&gt;=160000,"Intermedia",IF(E313&gt;=40000,IF(F313&gt;=7,"Intermedia","Pequeña"),IF(E313&gt;=20000,"Tipo I_II","Resto")))</f>
        <v>Resto</v>
      </c>
      <c r="L313" s="2" t="str">
        <f t="shared" si="9"/>
        <v>Resto</v>
      </c>
      <c r="N313" s="49"/>
      <c r="O313" s="50"/>
      <c r="P313" s="50"/>
      <c r="Q313" s="50"/>
    </row>
    <row r="314" spans="1:17" x14ac:dyDescent="0.25">
      <c r="A314" s="61" t="s">
        <v>2108</v>
      </c>
      <c r="B314" s="65">
        <v>15839</v>
      </c>
      <c r="C314" s="3" t="s">
        <v>98</v>
      </c>
      <c r="D314" s="3" t="s">
        <v>2109</v>
      </c>
      <c r="E314" s="1">
        <f>VLOOKUP($B314,Conteo_municipios!$A$2:$I$1123,5)</f>
        <v>287</v>
      </c>
      <c r="F314" s="75">
        <f>VLOOKUP($B314,Conteo_municipios!$A$2:$I$1123,9)</f>
        <v>8.6999999999999993</v>
      </c>
      <c r="G314" s="5">
        <v>5</v>
      </c>
      <c r="H314" s="5">
        <v>0.25</v>
      </c>
      <c r="I314" s="5" t="s">
        <v>21</v>
      </c>
      <c r="J314" s="4" t="s">
        <v>13</v>
      </c>
      <c r="K314" s="1" t="str">
        <f>IF(E314&gt;=160000,"Intermedia",IF(E314&gt;=40000,IF(F314&gt;=7,"Intermedia","Pequeña"),IF(E314&gt;=20000,"Tipo I_II","Resto")))</f>
        <v>Resto</v>
      </c>
      <c r="L314" s="2" t="str">
        <f t="shared" si="9"/>
        <v>Resto</v>
      </c>
      <c r="N314" s="49"/>
      <c r="O314" s="50"/>
      <c r="P314" s="50"/>
      <c r="Q314" s="50"/>
    </row>
    <row r="315" spans="1:17" x14ac:dyDescent="0.25">
      <c r="A315" s="61" t="s">
        <v>1672</v>
      </c>
      <c r="B315" s="65">
        <v>15842</v>
      </c>
      <c r="C315" s="3" t="s">
        <v>98</v>
      </c>
      <c r="D315" s="3" t="s">
        <v>1673</v>
      </c>
      <c r="E315" s="1">
        <f>VLOOKUP($B315,Conteo_municipios!$A$2:$I$1123,5)</f>
        <v>1012</v>
      </c>
      <c r="F315" s="75">
        <f>VLOOKUP($B315,Conteo_municipios!$A$2:$I$1123,9)</f>
        <v>2.9</v>
      </c>
      <c r="G315" s="5">
        <v>4</v>
      </c>
      <c r="H315" s="5">
        <v>0.2</v>
      </c>
      <c r="I315" s="5" t="s">
        <v>21</v>
      </c>
      <c r="J315" s="4" t="s">
        <v>13</v>
      </c>
      <c r="K315" s="1" t="str">
        <f>IF(E315&gt;=160000,"Intermedia",IF(E315&gt;=40000,IF(F315&gt;=7,"Intermedia","Pequeña"),IF(E315&gt;=20000,"Tipo I_II","Resto")))</f>
        <v>Resto</v>
      </c>
      <c r="L315" s="2" t="str">
        <f t="shared" si="9"/>
        <v>Resto</v>
      </c>
      <c r="N315" s="49"/>
      <c r="O315" s="50"/>
      <c r="P315" s="50"/>
      <c r="Q315" s="50"/>
    </row>
    <row r="316" spans="1:17" x14ac:dyDescent="0.25">
      <c r="A316" s="61" t="s">
        <v>1541</v>
      </c>
      <c r="B316" s="65">
        <v>15861</v>
      </c>
      <c r="C316" s="3" t="s">
        <v>98</v>
      </c>
      <c r="D316" s="3" t="s">
        <v>1542</v>
      </c>
      <c r="E316" s="1">
        <f>VLOOKUP($B316,Conteo_municipios!$A$2:$I$1123,5)</f>
        <v>3540</v>
      </c>
      <c r="F316" s="75">
        <f>VLOOKUP($B316,Conteo_municipios!$A$2:$I$1123,9)</f>
        <v>4.5999999999999996</v>
      </c>
      <c r="G316" s="5">
        <v>4</v>
      </c>
      <c r="H316" s="5">
        <v>0.2</v>
      </c>
      <c r="I316" s="5" t="s">
        <v>21</v>
      </c>
      <c r="J316" s="4" t="s">
        <v>13</v>
      </c>
      <c r="K316" s="1" t="str">
        <f>IF(E316&gt;=160000,"Intermedia",IF(E316&gt;=40000,IF(F316&gt;=7,"Intermedia","Pequeña"),IF(E316&gt;=20000,"Tipo I_II","Resto")))</f>
        <v>Resto</v>
      </c>
      <c r="L316" s="2" t="str">
        <f t="shared" si="9"/>
        <v>Resto</v>
      </c>
      <c r="N316" s="49"/>
      <c r="O316" s="50"/>
      <c r="P316" s="50"/>
      <c r="Q316" s="50"/>
    </row>
    <row r="317" spans="1:17" x14ac:dyDescent="0.25">
      <c r="A317" s="61" t="s">
        <v>2074</v>
      </c>
      <c r="B317" s="65">
        <v>15879</v>
      </c>
      <c r="C317" s="3" t="s">
        <v>98</v>
      </c>
      <c r="D317" s="3" t="s">
        <v>2075</v>
      </c>
      <c r="E317" s="1">
        <f>VLOOKUP($B317,Conteo_municipios!$A$2:$I$1123,5)</f>
        <v>413</v>
      </c>
      <c r="F317" s="75">
        <f>VLOOKUP($B317,Conteo_municipios!$A$2:$I$1123,9)</f>
        <v>1.8</v>
      </c>
      <c r="G317" s="5">
        <v>4</v>
      </c>
      <c r="H317" s="5">
        <v>0.2</v>
      </c>
      <c r="I317" s="5" t="s">
        <v>21</v>
      </c>
      <c r="J317" s="4" t="s">
        <v>13</v>
      </c>
      <c r="K317" s="1" t="str">
        <f>IF(E317&gt;=160000,"Intermedia",IF(E317&gt;=40000,IF(F317&gt;=7,"Intermedia","Pequeña"),IF(E317&gt;=20000,"Tipo I_II","Resto")))</f>
        <v>Resto</v>
      </c>
      <c r="L317" s="2" t="str">
        <f t="shared" si="9"/>
        <v>Resto</v>
      </c>
      <c r="N317" s="49"/>
      <c r="O317" s="50"/>
      <c r="P317" s="50"/>
      <c r="Q317" s="50"/>
    </row>
    <row r="318" spans="1:17" x14ac:dyDescent="0.25">
      <c r="A318" s="61" t="s">
        <v>1846</v>
      </c>
      <c r="B318" s="65">
        <v>15897</v>
      </c>
      <c r="C318" s="3" t="s">
        <v>98</v>
      </c>
      <c r="D318" s="3" t="s">
        <v>1847</v>
      </c>
      <c r="E318" s="1">
        <f>VLOOKUP($B318,Conteo_municipios!$A$2:$I$1123,5)</f>
        <v>1058</v>
      </c>
      <c r="F318" s="75">
        <f>VLOOKUP($B318,Conteo_municipios!$A$2:$I$1123,9)</f>
        <v>2.8000000000000003</v>
      </c>
      <c r="G318" s="5">
        <v>4</v>
      </c>
      <c r="H318" s="5">
        <v>0.2</v>
      </c>
      <c r="I318" s="5" t="s">
        <v>21</v>
      </c>
      <c r="J318" s="4" t="s">
        <v>13</v>
      </c>
      <c r="K318" s="1" t="str">
        <f>IF(E318&gt;=160000,"Intermedia",IF(E318&gt;=40000,IF(F318&gt;=7,"Intermedia","Pequeña"),IF(E318&gt;=20000,"Tipo I_II","Resto")))</f>
        <v>Resto</v>
      </c>
      <c r="L318" s="2" t="str">
        <f t="shared" si="9"/>
        <v>Resto</v>
      </c>
      <c r="N318" s="49"/>
      <c r="O318" s="50"/>
      <c r="P318" s="50"/>
      <c r="Q318" s="50"/>
    </row>
    <row r="319" spans="1:17" x14ac:dyDescent="0.25">
      <c r="A319" s="61" t="s">
        <v>58</v>
      </c>
      <c r="B319" s="64">
        <v>17001</v>
      </c>
      <c r="C319" s="1" t="s">
        <v>59</v>
      </c>
      <c r="D319" s="1" t="s">
        <v>60</v>
      </c>
      <c r="E319" s="1">
        <f>VLOOKUP($B319,Conteo_municipios!$A$2:$I$1123,5)</f>
        <v>378634</v>
      </c>
      <c r="F319" s="75">
        <f>VLOOKUP($B319,Conteo_municipios!$A$2:$I$1123,9)</f>
        <v>5.6</v>
      </c>
      <c r="G319" s="4">
        <v>5</v>
      </c>
      <c r="H319" s="4">
        <v>0.25</v>
      </c>
      <c r="I319" s="4" t="s">
        <v>21</v>
      </c>
      <c r="J319" s="4" t="s">
        <v>13</v>
      </c>
      <c r="K319" s="1" t="str">
        <f>IF(E319&gt;=160000,"Intermedia",IF(E319&gt;=40000,IF(F319&gt;=7,"Intermedia","Pequeña"),IF(E319&gt;=20000,"Tipo I_II","Resto")))</f>
        <v>Intermedia</v>
      </c>
      <c r="L319" s="2" t="str">
        <f t="shared" si="9"/>
        <v>Intermedia_H</v>
      </c>
      <c r="N319" s="49"/>
      <c r="O319" s="50"/>
      <c r="P319" s="50"/>
      <c r="Q319" s="50"/>
    </row>
    <row r="320" spans="1:17" x14ac:dyDescent="0.25">
      <c r="A320" s="61" t="s">
        <v>629</v>
      </c>
      <c r="B320" s="65">
        <v>17013</v>
      </c>
      <c r="C320" s="3" t="s">
        <v>59</v>
      </c>
      <c r="D320" s="3" t="s">
        <v>630</v>
      </c>
      <c r="E320" s="1">
        <f>VLOOKUP($B320,Conteo_municipios!$A$2:$I$1123,5)</f>
        <v>11849</v>
      </c>
      <c r="F320" s="75">
        <f>VLOOKUP($B320,Conteo_municipios!$A$2:$I$1123,9)</f>
        <v>4.1999999999999993</v>
      </c>
      <c r="G320" s="5">
        <v>5</v>
      </c>
      <c r="H320" s="5">
        <v>0.25</v>
      </c>
      <c r="I320" s="5" t="s">
        <v>21</v>
      </c>
      <c r="J320" s="4" t="s">
        <v>13</v>
      </c>
      <c r="K320" s="1" t="str">
        <f>IF(E320&gt;=160000,"Intermedia",IF(E320&gt;=40000,IF(F320&gt;=7,"Intermedia","Pequeña"),IF(E320&gt;=20000,"Tipo I_II","Resto")))</f>
        <v>Resto</v>
      </c>
      <c r="L320" s="2" t="str">
        <f t="shared" si="9"/>
        <v>Resto</v>
      </c>
      <c r="N320" s="49"/>
      <c r="O320" s="50"/>
      <c r="P320" s="50"/>
      <c r="Q320" s="50"/>
    </row>
    <row r="321" spans="1:17" x14ac:dyDescent="0.25">
      <c r="A321" s="61" t="s">
        <v>362</v>
      </c>
      <c r="B321" s="65">
        <v>17042</v>
      </c>
      <c r="C321" s="3" t="s">
        <v>59</v>
      </c>
      <c r="D321" s="3" t="s">
        <v>363</v>
      </c>
      <c r="E321" s="1">
        <f>VLOOKUP($B321,Conteo_municipios!$A$2:$I$1123,5)</f>
        <v>18777</v>
      </c>
      <c r="F321" s="75">
        <f>VLOOKUP($B321,Conteo_municipios!$A$2:$I$1123,9)</f>
        <v>4.0999999999999996</v>
      </c>
      <c r="G321" s="5">
        <v>5</v>
      </c>
      <c r="H321" s="5">
        <v>0.25</v>
      </c>
      <c r="I321" s="5" t="s">
        <v>21</v>
      </c>
      <c r="J321" s="4" t="s">
        <v>13</v>
      </c>
      <c r="K321" s="1" t="str">
        <f>IF(E321&gt;=160000,"Intermedia",IF(E321&gt;=40000,IF(F321&gt;=7,"Intermedia","Pequeña"),IF(E321&gt;=20000,"Tipo I_II","Resto")))</f>
        <v>Resto</v>
      </c>
      <c r="L321" s="2" t="str">
        <f t="shared" si="9"/>
        <v>Resto</v>
      </c>
      <c r="N321" s="49"/>
      <c r="O321" s="50"/>
      <c r="P321" s="50"/>
      <c r="Q321" s="50"/>
    </row>
    <row r="322" spans="1:17" x14ac:dyDescent="0.25">
      <c r="A322" s="61" t="s">
        <v>810</v>
      </c>
      <c r="B322" s="65">
        <v>17050</v>
      </c>
      <c r="C322" s="3" t="s">
        <v>59</v>
      </c>
      <c r="D322" s="3" t="s">
        <v>811</v>
      </c>
      <c r="E322" s="1">
        <f>VLOOKUP($B322,Conteo_municipios!$A$2:$I$1123,5)</f>
        <v>6534</v>
      </c>
      <c r="F322" s="75">
        <f>VLOOKUP($B322,Conteo_municipios!$A$2:$I$1123,9)</f>
        <v>5.1999999999999993</v>
      </c>
      <c r="G322" s="5">
        <v>5</v>
      </c>
      <c r="H322" s="5">
        <v>0.25</v>
      </c>
      <c r="I322" s="5" t="s">
        <v>21</v>
      </c>
      <c r="J322" s="4" t="s">
        <v>13</v>
      </c>
      <c r="K322" s="1" t="str">
        <f>IF(E322&gt;=160000,"Intermedia",IF(E322&gt;=40000,IF(F322&gt;=7,"Intermedia","Pequeña"),IF(E322&gt;=20000,"Tipo I_II","Resto")))</f>
        <v>Resto</v>
      </c>
      <c r="L322" s="2" t="str">
        <f t="shared" si="9"/>
        <v>Resto</v>
      </c>
      <c r="N322" s="49"/>
      <c r="O322" s="50"/>
      <c r="P322" s="50"/>
      <c r="Q322" s="50"/>
    </row>
    <row r="323" spans="1:17" x14ac:dyDescent="0.25">
      <c r="A323" s="61" t="s">
        <v>1020</v>
      </c>
      <c r="B323" s="65">
        <v>17088</v>
      </c>
      <c r="C323" s="3" t="s">
        <v>59</v>
      </c>
      <c r="D323" s="3" t="s">
        <v>1021</v>
      </c>
      <c r="E323" s="1">
        <f>VLOOKUP($B323,Conteo_municipios!$A$2:$I$1123,5)</f>
        <v>4940</v>
      </c>
      <c r="F323" s="75">
        <f>VLOOKUP($B323,Conteo_municipios!$A$2:$I$1123,9)</f>
        <v>5.3999999999999995</v>
      </c>
      <c r="G323" s="5">
        <v>5</v>
      </c>
      <c r="H323" s="5">
        <v>0.25</v>
      </c>
      <c r="I323" s="5" t="s">
        <v>21</v>
      </c>
      <c r="J323" s="4" t="s">
        <v>13</v>
      </c>
      <c r="K323" s="1" t="str">
        <f>IF(E323&gt;=160000,"Intermedia",IF(E323&gt;=40000,IF(F323&gt;=7,"Intermedia","Pequeña"),IF(E323&gt;=20000,"Tipo I_II","Resto")))</f>
        <v>Resto</v>
      </c>
      <c r="L323" s="2" t="str">
        <f t="shared" si="9"/>
        <v>Resto</v>
      </c>
      <c r="N323" s="49"/>
      <c r="O323" s="50"/>
      <c r="P323" s="50"/>
      <c r="Q323" s="50"/>
    </row>
    <row r="324" spans="1:17" x14ac:dyDescent="0.25">
      <c r="A324" s="61" t="s">
        <v>211</v>
      </c>
      <c r="B324" s="65">
        <v>17174</v>
      </c>
      <c r="C324" s="3" t="s">
        <v>59</v>
      </c>
      <c r="D324" s="3" t="s">
        <v>212</v>
      </c>
      <c r="E324" s="1">
        <f>VLOOKUP($B324,Conteo_municipios!$A$2:$I$1123,5)</f>
        <v>44440</v>
      </c>
      <c r="F324" s="75">
        <f>VLOOKUP($B324,Conteo_municipios!$A$2:$I$1123,9)</f>
        <v>4.6999999999999993</v>
      </c>
      <c r="G324" s="5">
        <v>5</v>
      </c>
      <c r="H324" s="5">
        <v>0.25</v>
      </c>
      <c r="I324" s="5" t="s">
        <v>21</v>
      </c>
      <c r="J324" s="4" t="s">
        <v>13</v>
      </c>
      <c r="K324" s="1" t="str">
        <f>IF(E324&gt;=160000,"Intermedia",IF(E324&gt;=40000,IF(F324&gt;=7,"Intermedia","Pequeña"),IF(E324&gt;=20000,"Tipo I_II","Resto")))</f>
        <v>Pequeña</v>
      </c>
      <c r="L324" s="2" t="str">
        <f t="shared" si="9"/>
        <v>Pequeña_H</v>
      </c>
      <c r="N324" s="49"/>
      <c r="O324" s="50"/>
      <c r="P324" s="50"/>
      <c r="Q324" s="50"/>
    </row>
    <row r="325" spans="1:17" x14ac:dyDescent="0.25">
      <c r="A325" s="61" t="s">
        <v>1134</v>
      </c>
      <c r="B325" s="65">
        <v>17272</v>
      </c>
      <c r="C325" s="3" t="s">
        <v>59</v>
      </c>
      <c r="D325" s="3" t="s">
        <v>1135</v>
      </c>
      <c r="E325" s="1">
        <f>VLOOKUP($B325,Conteo_municipios!$A$2:$I$1123,5)</f>
        <v>4651</v>
      </c>
      <c r="F325" s="75">
        <f>VLOOKUP($B325,Conteo_municipios!$A$2:$I$1123,9)</f>
        <v>5</v>
      </c>
      <c r="G325" s="5">
        <v>5</v>
      </c>
      <c r="H325" s="5">
        <v>0.25</v>
      </c>
      <c r="I325" s="5" t="s">
        <v>21</v>
      </c>
      <c r="J325" s="4" t="s">
        <v>13</v>
      </c>
      <c r="K325" s="1" t="str">
        <f>IF(E325&gt;=160000,"Intermedia",IF(E325&gt;=40000,IF(F325&gt;=7,"Intermedia","Pequeña"),IF(E325&gt;=20000,"Tipo I_II","Resto")))</f>
        <v>Resto</v>
      </c>
      <c r="L325" s="2" t="str">
        <f t="shared" si="9"/>
        <v>Resto</v>
      </c>
      <c r="N325" s="49"/>
      <c r="O325" s="50"/>
      <c r="P325" s="50"/>
      <c r="Q325" s="50"/>
    </row>
    <row r="326" spans="1:17" x14ac:dyDescent="0.25">
      <c r="A326" s="61" t="s">
        <v>164</v>
      </c>
      <c r="B326" s="65">
        <v>17380</v>
      </c>
      <c r="C326" s="3" t="s">
        <v>59</v>
      </c>
      <c r="D326" s="3" t="s">
        <v>165</v>
      </c>
      <c r="E326" s="1">
        <f>VLOOKUP($B326,Conteo_municipios!$A$2:$I$1123,5)</f>
        <v>65818</v>
      </c>
      <c r="F326" s="75">
        <f>VLOOKUP($B326,Conteo_municipios!$A$2:$I$1123,9)</f>
        <v>3.3000000000000003</v>
      </c>
      <c r="G326" s="5">
        <v>3</v>
      </c>
      <c r="H326" s="5">
        <v>0.15</v>
      </c>
      <c r="I326" s="5" t="s">
        <v>12</v>
      </c>
      <c r="J326" s="4" t="s">
        <v>13</v>
      </c>
      <c r="K326" s="1" t="str">
        <f>IF(E326&gt;=160000,"Intermedia",IF(E326&gt;=40000,IF(F326&gt;=7,"Intermedia","Pequeña"),IF(E326&gt;=20000,"Tipo I_II","Resto")))</f>
        <v>Pequeña</v>
      </c>
      <c r="L326" s="2" t="str">
        <f t="shared" si="9"/>
        <v>Pequeña_L|M</v>
      </c>
      <c r="N326" s="49"/>
      <c r="O326" s="50"/>
      <c r="P326" s="50"/>
      <c r="Q326" s="50"/>
    </row>
    <row r="327" spans="1:17" x14ac:dyDescent="0.25">
      <c r="A327" s="61" t="s">
        <v>1509</v>
      </c>
      <c r="B327" s="65">
        <v>17388</v>
      </c>
      <c r="C327" s="3" t="s">
        <v>59</v>
      </c>
      <c r="D327" s="3" t="s">
        <v>1510</v>
      </c>
      <c r="E327" s="1">
        <f>VLOOKUP($B327,Conteo_municipios!$A$2:$I$1123,5)</f>
        <v>3220</v>
      </c>
      <c r="F327" s="75">
        <f>VLOOKUP($B327,Conteo_municipios!$A$2:$I$1123,9)</f>
        <v>20.700000000000003</v>
      </c>
      <c r="G327" s="5">
        <v>5</v>
      </c>
      <c r="H327" s="5">
        <v>0.25</v>
      </c>
      <c r="I327" s="5" t="s">
        <v>21</v>
      </c>
      <c r="J327" s="4" t="s">
        <v>13</v>
      </c>
      <c r="K327" s="1" t="str">
        <f>IF(E327&gt;=160000,"Intermedia",IF(E327&gt;=40000,IF(F327&gt;=7,"Intermedia","Pequeña"),IF(E327&gt;=20000,"Tipo I_II","Resto")))</f>
        <v>Resto</v>
      </c>
      <c r="L327" s="2" t="str">
        <f t="shared" si="9"/>
        <v>Resto</v>
      </c>
      <c r="N327" s="49"/>
      <c r="O327" s="50"/>
      <c r="P327" s="50"/>
      <c r="Q327" s="50"/>
    </row>
    <row r="328" spans="1:17" x14ac:dyDescent="0.25">
      <c r="A328" s="61" t="s">
        <v>689</v>
      </c>
      <c r="B328" s="65">
        <v>17433</v>
      </c>
      <c r="C328" s="3" t="s">
        <v>59</v>
      </c>
      <c r="D328" s="3" t="s">
        <v>690</v>
      </c>
      <c r="E328" s="1">
        <f>VLOOKUP($B328,Conteo_municipios!$A$2:$I$1123,5)</f>
        <v>9882</v>
      </c>
      <c r="F328" s="75">
        <f>VLOOKUP($B328,Conteo_municipios!$A$2:$I$1123,9)</f>
        <v>5.6</v>
      </c>
      <c r="G328" s="5">
        <v>4</v>
      </c>
      <c r="H328" s="5">
        <v>0.2</v>
      </c>
      <c r="I328" s="5" t="s">
        <v>21</v>
      </c>
      <c r="J328" s="4" t="s">
        <v>13</v>
      </c>
      <c r="K328" s="1" t="str">
        <f>IF(E328&gt;=160000,"Intermedia",IF(E328&gt;=40000,IF(F328&gt;=7,"Intermedia","Pequeña"),IF(E328&gt;=20000,"Tipo I_II","Resto")))</f>
        <v>Resto</v>
      </c>
      <c r="L328" s="2" t="str">
        <f t="shared" si="9"/>
        <v>Resto</v>
      </c>
      <c r="N328" s="49"/>
      <c r="O328" s="50"/>
      <c r="P328" s="50"/>
      <c r="Q328" s="50"/>
    </row>
    <row r="329" spans="1:17" x14ac:dyDescent="0.25">
      <c r="A329" s="61" t="s">
        <v>1800</v>
      </c>
      <c r="B329" s="65">
        <v>17442</v>
      </c>
      <c r="C329" s="3" t="s">
        <v>59</v>
      </c>
      <c r="D329" s="3" t="s">
        <v>1801</v>
      </c>
      <c r="E329" s="1">
        <f>VLOOKUP($B329,Conteo_municipios!$A$2:$I$1123,5)</f>
        <v>4813</v>
      </c>
      <c r="F329" s="75">
        <f>VLOOKUP($B329,Conteo_municipios!$A$2:$I$1123,9)</f>
        <v>4.8</v>
      </c>
      <c r="G329" s="5">
        <v>5</v>
      </c>
      <c r="H329" s="5">
        <v>0.25</v>
      </c>
      <c r="I329" s="5" t="s">
        <v>21</v>
      </c>
      <c r="J329" s="4" t="s">
        <v>13</v>
      </c>
      <c r="K329" s="1" t="str">
        <f>IF(E329&gt;=160000,"Intermedia",IF(E329&gt;=40000,IF(F329&gt;=7,"Intermedia","Pequeña"),IF(E329&gt;=20000,"Tipo I_II","Resto")))</f>
        <v>Resto</v>
      </c>
      <c r="L329" s="2" t="str">
        <f t="shared" si="9"/>
        <v>Resto</v>
      </c>
      <c r="N329" s="49"/>
      <c r="O329" s="50"/>
      <c r="P329" s="50"/>
      <c r="Q329" s="50"/>
    </row>
    <row r="330" spans="1:17" x14ac:dyDescent="0.25">
      <c r="A330" s="61" t="s">
        <v>915</v>
      </c>
      <c r="B330" s="65">
        <v>17444</v>
      </c>
      <c r="C330" s="3" t="s">
        <v>59</v>
      </c>
      <c r="D330" s="3" t="s">
        <v>916</v>
      </c>
      <c r="E330" s="1">
        <f>VLOOKUP($B330,Conteo_municipios!$A$2:$I$1123,5)</f>
        <v>5748</v>
      </c>
      <c r="F330" s="75">
        <f>VLOOKUP($B330,Conteo_municipios!$A$2:$I$1123,9)</f>
        <v>10.4</v>
      </c>
      <c r="G330" s="5">
        <v>4</v>
      </c>
      <c r="H330" s="5">
        <v>0.2</v>
      </c>
      <c r="I330" s="5" t="s">
        <v>21</v>
      </c>
      <c r="J330" s="4" t="s">
        <v>13</v>
      </c>
      <c r="K330" s="1" t="str">
        <f>IF(E330&gt;=160000,"Intermedia",IF(E330&gt;=40000,IF(F330&gt;=7,"Intermedia","Pequeña"),IF(E330&gt;=20000,"Tipo I_II","Resto")))</f>
        <v>Resto</v>
      </c>
      <c r="L330" s="2" t="str">
        <f t="shared" si="9"/>
        <v>Resto</v>
      </c>
      <c r="N330" s="49"/>
      <c r="O330" s="50"/>
      <c r="P330" s="50"/>
      <c r="Q330" s="50"/>
    </row>
    <row r="331" spans="1:17" x14ac:dyDescent="0.25">
      <c r="A331" s="61" t="s">
        <v>1808</v>
      </c>
      <c r="B331" s="65">
        <v>17446</v>
      </c>
      <c r="C331" s="3" t="s">
        <v>59</v>
      </c>
      <c r="D331" s="3" t="s">
        <v>1809</v>
      </c>
      <c r="E331" s="1">
        <f>VLOOKUP($B331,Conteo_municipios!$A$2:$I$1123,5)</f>
        <v>1122</v>
      </c>
      <c r="F331" s="75">
        <f>VLOOKUP($B331,Conteo_municipios!$A$2:$I$1123,9)</f>
        <v>2.2000000000000002</v>
      </c>
      <c r="G331" s="5">
        <v>4</v>
      </c>
      <c r="H331" s="5">
        <v>0.2</v>
      </c>
      <c r="I331" s="5" t="s">
        <v>21</v>
      </c>
      <c r="J331" s="4" t="s">
        <v>13</v>
      </c>
      <c r="K331" s="1" t="str">
        <f>IF(E331&gt;=160000,"Intermedia",IF(E331&gt;=40000,IF(F331&gt;=7,"Intermedia","Pequeña"),IF(E331&gt;=20000,"Tipo I_II","Resto")))</f>
        <v>Resto</v>
      </c>
      <c r="L331" s="2" t="str">
        <f t="shared" si="9"/>
        <v>Resto</v>
      </c>
      <c r="N331" s="49"/>
      <c r="O331" s="50"/>
      <c r="P331" s="50"/>
      <c r="Q331" s="50"/>
    </row>
    <row r="332" spans="1:17" x14ac:dyDescent="0.25">
      <c r="A332" s="61" t="s">
        <v>476</v>
      </c>
      <c r="B332" s="65">
        <v>17486</v>
      </c>
      <c r="C332" s="3" t="s">
        <v>59</v>
      </c>
      <c r="D332" s="3" t="s">
        <v>477</v>
      </c>
      <c r="E332" s="1">
        <f>VLOOKUP($B332,Conteo_municipios!$A$2:$I$1123,5)</f>
        <v>12544</v>
      </c>
      <c r="F332" s="75">
        <f>VLOOKUP($B332,Conteo_municipios!$A$2:$I$1123,9)</f>
        <v>4</v>
      </c>
      <c r="G332" s="5">
        <v>5</v>
      </c>
      <c r="H332" s="5">
        <v>0.25</v>
      </c>
      <c r="I332" s="5" t="s">
        <v>21</v>
      </c>
      <c r="J332" s="4" t="s">
        <v>13</v>
      </c>
      <c r="K332" s="1" t="str">
        <f>IF(E332&gt;=160000,"Intermedia",IF(E332&gt;=40000,IF(F332&gt;=7,"Intermedia","Pequeña"),IF(E332&gt;=20000,"Tipo I_II","Resto")))</f>
        <v>Resto</v>
      </c>
      <c r="L332" s="2" t="str">
        <f t="shared" si="9"/>
        <v>Resto</v>
      </c>
      <c r="N332" s="49"/>
      <c r="O332" s="50"/>
      <c r="P332" s="50"/>
      <c r="Q332" s="50"/>
    </row>
    <row r="333" spans="1:17" x14ac:dyDescent="0.25">
      <c r="A333" s="61" t="s">
        <v>1113</v>
      </c>
      <c r="B333" s="65">
        <v>17495</v>
      </c>
      <c r="C333" s="3" t="s">
        <v>59</v>
      </c>
      <c r="D333" s="3" t="s">
        <v>1114</v>
      </c>
      <c r="E333" s="1">
        <f>VLOOKUP($B333,Conteo_municipios!$A$2:$I$1123,5)</f>
        <v>4378</v>
      </c>
      <c r="F333" s="75">
        <f>VLOOKUP($B333,Conteo_municipios!$A$2:$I$1123,9)</f>
        <v>3.3000000000000003</v>
      </c>
      <c r="G333" s="5">
        <v>3</v>
      </c>
      <c r="H333" s="5">
        <v>0.15</v>
      </c>
      <c r="I333" s="5" t="s">
        <v>12</v>
      </c>
      <c r="J333" s="4" t="s">
        <v>13</v>
      </c>
      <c r="K333" s="1" t="str">
        <f>IF(E333&gt;=160000,"Intermedia",IF(E333&gt;=40000,IF(F333&gt;=7,"Intermedia","Pequeña"),IF(E333&gt;=20000,"Tipo I_II","Resto")))</f>
        <v>Resto</v>
      </c>
      <c r="L333" s="2" t="str">
        <f t="shared" si="9"/>
        <v>Resto</v>
      </c>
      <c r="N333" s="49"/>
      <c r="O333" s="50"/>
      <c r="P333" s="50"/>
      <c r="Q333" s="50"/>
    </row>
    <row r="334" spans="1:17" x14ac:dyDescent="0.25">
      <c r="A334" s="61" t="s">
        <v>850</v>
      </c>
      <c r="B334" s="65">
        <v>17513</v>
      </c>
      <c r="C334" s="3" t="s">
        <v>59</v>
      </c>
      <c r="D334" s="3" t="s">
        <v>851</v>
      </c>
      <c r="E334" s="1">
        <f>VLOOKUP($B334,Conteo_municipios!$A$2:$I$1123,5)</f>
        <v>7698</v>
      </c>
      <c r="F334" s="75">
        <f>VLOOKUP($B334,Conteo_municipios!$A$2:$I$1123,9)</f>
        <v>3.2</v>
      </c>
      <c r="G334" s="5">
        <v>5</v>
      </c>
      <c r="H334" s="5">
        <v>0.25</v>
      </c>
      <c r="I334" s="5" t="s">
        <v>21</v>
      </c>
      <c r="J334" s="4" t="s">
        <v>13</v>
      </c>
      <c r="K334" s="1" t="str">
        <f>IF(E334&gt;=160000,"Intermedia",IF(E334&gt;=40000,IF(F334&gt;=7,"Intermedia","Pequeña"),IF(E334&gt;=20000,"Tipo I_II","Resto")))</f>
        <v>Resto</v>
      </c>
      <c r="L334" s="2" t="str">
        <f t="shared" si="9"/>
        <v>Resto</v>
      </c>
      <c r="N334" s="49"/>
      <c r="O334" s="50"/>
      <c r="P334" s="50"/>
      <c r="Q334" s="50"/>
    </row>
    <row r="335" spans="1:17" x14ac:dyDescent="0.25">
      <c r="A335" s="61" t="s">
        <v>921</v>
      </c>
      <c r="B335" s="65">
        <v>17524</v>
      </c>
      <c r="C335" s="3" t="s">
        <v>59</v>
      </c>
      <c r="D335" s="3" t="s">
        <v>922</v>
      </c>
      <c r="E335" s="1">
        <f>VLOOKUP($B335,Conteo_municipios!$A$2:$I$1123,5)</f>
        <v>9798</v>
      </c>
      <c r="F335" s="75">
        <f>VLOOKUP($B335,Conteo_municipios!$A$2:$I$1123,9)</f>
        <v>4.0999999999999996</v>
      </c>
      <c r="G335" s="5">
        <v>5</v>
      </c>
      <c r="H335" s="5">
        <v>0.25</v>
      </c>
      <c r="I335" s="5" t="s">
        <v>21</v>
      </c>
      <c r="J335" s="4" t="s">
        <v>13</v>
      </c>
      <c r="K335" s="1" t="str">
        <f>IF(E335&gt;=160000,"Intermedia",IF(E335&gt;=40000,IF(F335&gt;=7,"Intermedia","Pequeña"),IF(E335&gt;=20000,"Tipo I_II","Resto")))</f>
        <v>Resto</v>
      </c>
      <c r="L335" s="2" t="str">
        <f t="shared" si="9"/>
        <v>Resto</v>
      </c>
      <c r="N335" s="49"/>
      <c r="O335" s="50"/>
      <c r="P335" s="50"/>
      <c r="Q335" s="50"/>
    </row>
    <row r="336" spans="1:17" x14ac:dyDescent="0.25">
      <c r="A336" s="61" t="s">
        <v>737</v>
      </c>
      <c r="B336" s="65">
        <v>17541</v>
      </c>
      <c r="C336" s="3" t="s">
        <v>59</v>
      </c>
      <c r="D336" s="3" t="s">
        <v>738</v>
      </c>
      <c r="E336" s="1">
        <f>VLOOKUP($B336,Conteo_municipios!$A$2:$I$1123,5)</f>
        <v>9029</v>
      </c>
      <c r="F336" s="75">
        <f>VLOOKUP($B336,Conteo_municipios!$A$2:$I$1123,9)</f>
        <v>3.4</v>
      </c>
      <c r="G336" s="5">
        <v>4</v>
      </c>
      <c r="H336" s="5">
        <v>0.2</v>
      </c>
      <c r="I336" s="5" t="s">
        <v>21</v>
      </c>
      <c r="J336" s="4" t="s">
        <v>13</v>
      </c>
      <c r="K336" s="1" t="str">
        <f>IF(E336&gt;=160000,"Intermedia",IF(E336&gt;=40000,IF(F336&gt;=7,"Intermedia","Pequeña"),IF(E336&gt;=20000,"Tipo I_II","Resto")))</f>
        <v>Resto</v>
      </c>
      <c r="L336" s="2" t="str">
        <f t="shared" si="9"/>
        <v>Resto</v>
      </c>
      <c r="N336" s="49"/>
      <c r="O336" s="50"/>
      <c r="P336" s="50"/>
      <c r="Q336" s="50"/>
    </row>
    <row r="337" spans="1:17" x14ac:dyDescent="0.25">
      <c r="A337" s="61" t="s">
        <v>480</v>
      </c>
      <c r="B337" s="65">
        <v>17614</v>
      </c>
      <c r="C337" s="3" t="s">
        <v>59</v>
      </c>
      <c r="D337" s="3" t="s">
        <v>481</v>
      </c>
      <c r="E337" s="1">
        <f>VLOOKUP($B337,Conteo_municipios!$A$2:$I$1123,5)</f>
        <v>25351</v>
      </c>
      <c r="F337" s="75">
        <f>VLOOKUP($B337,Conteo_municipios!$A$2:$I$1123,9)</f>
        <v>5.1999999999999993</v>
      </c>
      <c r="G337" s="5">
        <v>5</v>
      </c>
      <c r="H337" s="5">
        <v>0.25</v>
      </c>
      <c r="I337" s="5" t="s">
        <v>21</v>
      </c>
      <c r="J337" s="4" t="s">
        <v>13</v>
      </c>
      <c r="K337" s="1" t="str">
        <f>IF(E337&gt;=160000,"Intermedia",IF(E337&gt;=40000,IF(F337&gt;=7,"Intermedia","Pequeña"),IF(E337&gt;=20000,"Tipo I_II","Resto")))</f>
        <v>Tipo I_II</v>
      </c>
      <c r="L337" s="2" t="str">
        <f t="shared" si="9"/>
        <v>Tipo I_II_H</v>
      </c>
      <c r="N337" s="49"/>
      <c r="O337" s="50"/>
      <c r="P337" s="50"/>
      <c r="Q337" s="50"/>
    </row>
    <row r="338" spans="1:17" x14ac:dyDescent="0.25">
      <c r="A338" s="61" t="s">
        <v>1131</v>
      </c>
      <c r="B338" s="65">
        <v>17616</v>
      </c>
      <c r="C338" s="3" t="s">
        <v>59</v>
      </c>
      <c r="D338" s="3" t="s">
        <v>56</v>
      </c>
      <c r="E338" s="1">
        <f>VLOOKUP($B338,Conteo_municipios!$A$2:$I$1123,5)</f>
        <v>4366</v>
      </c>
      <c r="F338" s="75">
        <f>VLOOKUP($B338,Conteo_municipios!$A$2:$I$1123,9)</f>
        <v>3.5</v>
      </c>
      <c r="G338" s="5">
        <v>5</v>
      </c>
      <c r="H338" s="5">
        <v>0.25</v>
      </c>
      <c r="I338" s="5" t="s">
        <v>21</v>
      </c>
      <c r="J338" s="4" t="s">
        <v>13</v>
      </c>
      <c r="K338" s="1" t="str">
        <f>IF(E338&gt;=160000,"Intermedia",IF(E338&gt;=40000,IF(F338&gt;=7,"Intermedia","Pequeña"),IF(E338&gt;=20000,"Tipo I_II","Resto")))</f>
        <v>Resto</v>
      </c>
      <c r="L338" s="2" t="str">
        <f t="shared" si="9"/>
        <v>Resto</v>
      </c>
      <c r="N338" s="49"/>
      <c r="O338" s="50"/>
      <c r="P338" s="50"/>
      <c r="Q338" s="50"/>
    </row>
    <row r="339" spans="1:17" x14ac:dyDescent="0.25">
      <c r="A339" s="61" t="s">
        <v>559</v>
      </c>
      <c r="B339" s="65">
        <v>17653</v>
      </c>
      <c r="C339" s="3" t="s">
        <v>59</v>
      </c>
      <c r="D339" s="3" t="s">
        <v>560</v>
      </c>
      <c r="E339" s="1">
        <f>VLOOKUP($B339,Conteo_municipios!$A$2:$I$1123,5)</f>
        <v>11403</v>
      </c>
      <c r="F339" s="75">
        <f>VLOOKUP($B339,Conteo_municipios!$A$2:$I$1123,9)</f>
        <v>3.9</v>
      </c>
      <c r="G339" s="5">
        <v>5</v>
      </c>
      <c r="H339" s="5">
        <v>0.25</v>
      </c>
      <c r="I339" s="5" t="s">
        <v>21</v>
      </c>
      <c r="J339" s="4" t="s">
        <v>13</v>
      </c>
      <c r="K339" s="1" t="str">
        <f>IF(E339&gt;=160000,"Intermedia",IF(E339&gt;=40000,IF(F339&gt;=7,"Intermedia","Pequeña"),IF(E339&gt;=20000,"Tipo I_II","Resto")))</f>
        <v>Resto</v>
      </c>
      <c r="L339" s="2" t="str">
        <f t="shared" ref="L339:L402" si="10">+IF(K339="ESPECIAL",D339,IF(K339="Resto","Resto",IF(I339="H",K339&amp;"_"&amp;I339,K339&amp;"_L|M")))</f>
        <v>Resto</v>
      </c>
      <c r="N339" s="49"/>
      <c r="O339" s="50"/>
      <c r="P339" s="50"/>
      <c r="Q339" s="50"/>
    </row>
    <row r="340" spans="1:17" x14ac:dyDescent="0.25">
      <c r="A340" s="61" t="s">
        <v>1016</v>
      </c>
      <c r="B340" s="65">
        <v>17662</v>
      </c>
      <c r="C340" s="3" t="s">
        <v>59</v>
      </c>
      <c r="D340" s="3" t="s">
        <v>1017</v>
      </c>
      <c r="E340" s="1">
        <f>VLOOKUP($B340,Conteo_municipios!$A$2:$I$1123,5)</f>
        <v>8425</v>
      </c>
      <c r="F340" s="75">
        <f>VLOOKUP($B340,Conteo_municipios!$A$2:$I$1123,9)</f>
        <v>4.0999999999999996</v>
      </c>
      <c r="G340" s="5">
        <v>4</v>
      </c>
      <c r="H340" s="5">
        <v>0.2</v>
      </c>
      <c r="I340" s="5" t="s">
        <v>21</v>
      </c>
      <c r="J340" s="4" t="s">
        <v>13</v>
      </c>
      <c r="K340" s="1" t="str">
        <f>IF(E340&gt;=160000,"Intermedia",IF(E340&gt;=40000,IF(F340&gt;=7,"Intermedia","Pequeña"),IF(E340&gt;=20000,"Tipo I_II","Resto")))</f>
        <v>Resto</v>
      </c>
      <c r="L340" s="2" t="str">
        <f t="shared" si="10"/>
        <v>Resto</v>
      </c>
      <c r="N340" s="49"/>
      <c r="O340" s="50"/>
      <c r="P340" s="50"/>
      <c r="Q340" s="50"/>
    </row>
    <row r="341" spans="1:17" x14ac:dyDescent="0.25">
      <c r="A341" s="61" t="s">
        <v>1688</v>
      </c>
      <c r="B341" s="65">
        <v>17665</v>
      </c>
      <c r="C341" s="3" t="s">
        <v>59</v>
      </c>
      <c r="D341" s="3" t="s">
        <v>1689</v>
      </c>
      <c r="E341" s="1">
        <f>VLOOKUP($B341,Conteo_municipios!$A$2:$I$1123,5)</f>
        <v>1324</v>
      </c>
      <c r="F341" s="75">
        <f>VLOOKUP($B341,Conteo_municipios!$A$2:$I$1123,9)</f>
        <v>2.8000000000000003</v>
      </c>
      <c r="G341" s="5">
        <v>5</v>
      </c>
      <c r="H341" s="5">
        <v>0.25</v>
      </c>
      <c r="I341" s="5" t="s">
        <v>21</v>
      </c>
      <c r="J341" s="4" t="s">
        <v>13</v>
      </c>
      <c r="K341" s="1" t="str">
        <f>IF(E341&gt;=160000,"Intermedia",IF(E341&gt;=40000,IF(F341&gt;=7,"Intermedia","Pequeña"),IF(E341&gt;=20000,"Tipo I_II","Resto")))</f>
        <v>Resto</v>
      </c>
      <c r="L341" s="2" t="str">
        <f t="shared" si="10"/>
        <v>Resto</v>
      </c>
      <c r="N341" s="49"/>
      <c r="O341" s="50"/>
      <c r="P341" s="50"/>
      <c r="Q341" s="50"/>
    </row>
    <row r="342" spans="1:17" x14ac:dyDescent="0.25">
      <c r="A342" s="61" t="s">
        <v>539</v>
      </c>
      <c r="B342" s="65">
        <v>17777</v>
      </c>
      <c r="C342" s="3" t="s">
        <v>59</v>
      </c>
      <c r="D342" s="3" t="s">
        <v>540</v>
      </c>
      <c r="E342" s="1">
        <f>VLOOKUP($B342,Conteo_municipios!$A$2:$I$1123,5)</f>
        <v>14085</v>
      </c>
      <c r="F342" s="75">
        <f>VLOOKUP($B342,Conteo_municipios!$A$2:$I$1123,9)</f>
        <v>4.5</v>
      </c>
      <c r="G342" s="5">
        <v>5</v>
      </c>
      <c r="H342" s="5">
        <v>0.25</v>
      </c>
      <c r="I342" s="5" t="s">
        <v>21</v>
      </c>
      <c r="J342" s="4" t="s">
        <v>13</v>
      </c>
      <c r="K342" s="1" t="str">
        <f>IF(E342&gt;=160000,"Intermedia",IF(E342&gt;=40000,IF(F342&gt;=7,"Intermedia","Pequeña"),IF(E342&gt;=20000,"Tipo I_II","Resto")))</f>
        <v>Resto</v>
      </c>
      <c r="L342" s="2" t="str">
        <f t="shared" si="10"/>
        <v>Resto</v>
      </c>
      <c r="N342" s="49"/>
      <c r="O342" s="50"/>
      <c r="P342" s="50"/>
      <c r="Q342" s="50"/>
    </row>
    <row r="343" spans="1:17" x14ac:dyDescent="0.25">
      <c r="A343" s="61" t="s">
        <v>1194</v>
      </c>
      <c r="B343" s="65">
        <v>17867</v>
      </c>
      <c r="C343" s="3" t="s">
        <v>59</v>
      </c>
      <c r="D343" s="3" t="s">
        <v>1195</v>
      </c>
      <c r="E343" s="1">
        <f>VLOOKUP($B343,Conteo_municipios!$A$2:$I$1123,5)</f>
        <v>4984</v>
      </c>
      <c r="F343" s="75">
        <f>VLOOKUP($B343,Conteo_municipios!$A$2:$I$1123,9)</f>
        <v>2.9</v>
      </c>
      <c r="G343" s="5">
        <v>3</v>
      </c>
      <c r="H343" s="5">
        <v>0.15</v>
      </c>
      <c r="I343" s="5" t="s">
        <v>12</v>
      </c>
      <c r="J343" s="4" t="s">
        <v>13</v>
      </c>
      <c r="K343" s="1" t="str">
        <f>IF(E343&gt;=160000,"Intermedia",IF(E343&gt;=40000,IF(F343&gt;=7,"Intermedia","Pequeña"),IF(E343&gt;=20000,"Tipo I_II","Resto")))</f>
        <v>Resto</v>
      </c>
      <c r="L343" s="2" t="str">
        <f t="shared" si="10"/>
        <v>Resto</v>
      </c>
      <c r="N343" s="49"/>
      <c r="O343" s="50"/>
      <c r="P343" s="50"/>
      <c r="Q343" s="50"/>
    </row>
    <row r="344" spans="1:17" x14ac:dyDescent="0.25">
      <c r="A344" s="61" t="s">
        <v>234</v>
      </c>
      <c r="B344" s="65">
        <v>17873</v>
      </c>
      <c r="C344" s="3" t="s">
        <v>59</v>
      </c>
      <c r="D344" s="3" t="s">
        <v>235</v>
      </c>
      <c r="E344" s="1">
        <f>VLOOKUP($B344,Conteo_municipios!$A$2:$I$1123,5)</f>
        <v>57329</v>
      </c>
      <c r="F344" s="75">
        <f>VLOOKUP($B344,Conteo_municipios!$A$2:$I$1123,9)</f>
        <v>4.8999999999999995</v>
      </c>
      <c r="G344" s="5">
        <v>5</v>
      </c>
      <c r="H344" s="5">
        <v>0.25</v>
      </c>
      <c r="I344" s="5" t="s">
        <v>21</v>
      </c>
      <c r="J344" s="4" t="s">
        <v>13</v>
      </c>
      <c r="K344" s="1" t="str">
        <f>IF(E344&gt;=160000,"Intermedia",IF(E344&gt;=40000,IF(F344&gt;=7,"Intermedia","Pequeña"),IF(E344&gt;=20000,"Tipo I_II","Resto")))</f>
        <v>Pequeña</v>
      </c>
      <c r="L344" s="2" t="str">
        <f t="shared" si="10"/>
        <v>Pequeña_H</v>
      </c>
      <c r="N344" s="49"/>
      <c r="O344" s="50"/>
      <c r="P344" s="50"/>
      <c r="Q344" s="50"/>
    </row>
    <row r="345" spans="1:17" x14ac:dyDescent="0.25">
      <c r="A345" s="61" t="s">
        <v>609</v>
      </c>
      <c r="B345" s="65">
        <v>17877</v>
      </c>
      <c r="C345" s="3" t="s">
        <v>59</v>
      </c>
      <c r="D345" s="3" t="s">
        <v>610</v>
      </c>
      <c r="E345" s="1">
        <f>VLOOKUP($B345,Conteo_municipios!$A$2:$I$1123,5)</f>
        <v>10655</v>
      </c>
      <c r="F345" s="75">
        <f>VLOOKUP($B345,Conteo_municipios!$A$2:$I$1123,9)</f>
        <v>3.8000000000000003</v>
      </c>
      <c r="G345" s="5">
        <v>5</v>
      </c>
      <c r="H345" s="5">
        <v>0.25</v>
      </c>
      <c r="I345" s="5" t="s">
        <v>21</v>
      </c>
      <c r="J345" s="4" t="s">
        <v>13</v>
      </c>
      <c r="K345" s="1" t="str">
        <f>IF(E345&gt;=160000,"Intermedia",IF(E345&gt;=40000,IF(F345&gt;=7,"Intermedia","Pequeña"),IF(E345&gt;=20000,"Tipo I_II","Resto")))</f>
        <v>Resto</v>
      </c>
      <c r="L345" s="2" t="str">
        <f t="shared" si="10"/>
        <v>Resto</v>
      </c>
      <c r="N345" s="49"/>
      <c r="O345" s="50"/>
      <c r="P345" s="50"/>
      <c r="Q345" s="50"/>
    </row>
    <row r="346" spans="1:17" x14ac:dyDescent="0.25">
      <c r="A346" s="61" t="s">
        <v>103</v>
      </c>
      <c r="B346" s="65">
        <v>18001</v>
      </c>
      <c r="C346" s="3" t="s">
        <v>104</v>
      </c>
      <c r="D346" s="3" t="s">
        <v>105</v>
      </c>
      <c r="E346" s="1">
        <f>VLOOKUP($B346,Conteo_municipios!$A$2:$I$1123,5)</f>
        <v>139859</v>
      </c>
      <c r="F346" s="75">
        <f>VLOOKUP($B346,Conteo_municipios!$A$2:$I$1123,9)</f>
        <v>3.2</v>
      </c>
      <c r="G346" s="5">
        <v>4</v>
      </c>
      <c r="H346" s="5">
        <v>0.2</v>
      </c>
      <c r="I346" s="5" t="s">
        <v>21</v>
      </c>
      <c r="J346" s="4" t="s">
        <v>13</v>
      </c>
      <c r="K346" s="1" t="str">
        <f>IF(E346&gt;=160000,"Intermedia",IF(E346&gt;=40000,IF(F346&gt;=7,"Intermedia","Pequeña"),IF(E346&gt;=20000,"Tipo I_II","Resto")))</f>
        <v>Pequeña</v>
      </c>
      <c r="L346" s="2" t="str">
        <f t="shared" si="10"/>
        <v>Pequeña_H</v>
      </c>
      <c r="N346" s="49"/>
      <c r="O346" s="50"/>
      <c r="P346" s="50"/>
      <c r="Q346" s="50"/>
    </row>
    <row r="347" spans="1:17" x14ac:dyDescent="0.25">
      <c r="A347" s="61" t="s">
        <v>1498</v>
      </c>
      <c r="B347" s="65">
        <v>18029</v>
      </c>
      <c r="C347" s="3" t="s">
        <v>104</v>
      </c>
      <c r="D347" s="3" t="s">
        <v>617</v>
      </c>
      <c r="E347" s="1">
        <f>VLOOKUP($B347,Conteo_municipios!$A$2:$I$1123,5)</f>
        <v>2249</v>
      </c>
      <c r="F347" s="75">
        <f>VLOOKUP($B347,Conteo_municipios!$A$2:$I$1123,9)</f>
        <v>2.5</v>
      </c>
      <c r="G347" s="5">
        <v>3</v>
      </c>
      <c r="H347" s="5">
        <v>0.15</v>
      </c>
      <c r="I347" s="5" t="s">
        <v>12</v>
      </c>
      <c r="J347" s="4" t="s">
        <v>13</v>
      </c>
      <c r="K347" s="1" t="str">
        <f>IF(E347&gt;=160000,"Intermedia",IF(E347&gt;=40000,IF(F347&gt;=7,"Intermedia","Pequeña"),IF(E347&gt;=20000,"Tipo I_II","Resto")))</f>
        <v>Resto</v>
      </c>
      <c r="L347" s="2" t="str">
        <f t="shared" si="10"/>
        <v>Resto</v>
      </c>
      <c r="N347" s="49"/>
      <c r="O347" s="50"/>
      <c r="P347" s="50"/>
      <c r="Q347" s="50"/>
    </row>
    <row r="348" spans="1:17" x14ac:dyDescent="0.25">
      <c r="A348" s="61" t="s">
        <v>927</v>
      </c>
      <c r="B348" s="65">
        <v>18094</v>
      </c>
      <c r="C348" s="3" t="s">
        <v>104</v>
      </c>
      <c r="D348" s="3" t="s">
        <v>928</v>
      </c>
      <c r="E348" s="1">
        <f>VLOOKUP($B348,Conteo_municipios!$A$2:$I$1123,5)</f>
        <v>6025</v>
      </c>
      <c r="F348" s="75">
        <f>VLOOKUP($B348,Conteo_municipios!$A$2:$I$1123,9)</f>
        <v>4.3</v>
      </c>
      <c r="G348" s="5">
        <v>4</v>
      </c>
      <c r="H348" s="5">
        <v>0.2</v>
      </c>
      <c r="I348" s="5" t="s">
        <v>21</v>
      </c>
      <c r="J348" s="4" t="s">
        <v>13</v>
      </c>
      <c r="K348" s="1" t="str">
        <f>IF(E348&gt;=160000,"Intermedia",IF(E348&gt;=40000,IF(F348&gt;=7,"Intermedia","Pequeña"),IF(E348&gt;=20000,"Tipo I_II","Resto")))</f>
        <v>Resto</v>
      </c>
      <c r="L348" s="2" t="str">
        <f t="shared" si="10"/>
        <v>Resto</v>
      </c>
      <c r="N348" s="49"/>
      <c r="O348" s="50"/>
      <c r="P348" s="50"/>
      <c r="Q348" s="50"/>
    </row>
    <row r="349" spans="1:17" x14ac:dyDescent="0.25">
      <c r="A349" s="61" t="s">
        <v>655</v>
      </c>
      <c r="B349" s="65">
        <v>18150</v>
      </c>
      <c r="C349" s="3" t="s">
        <v>104</v>
      </c>
      <c r="D349" s="3" t="s">
        <v>656</v>
      </c>
      <c r="E349" s="1">
        <f>VLOOKUP($B349,Conteo_municipios!$A$2:$I$1123,5)</f>
        <v>16190</v>
      </c>
      <c r="F349" s="75">
        <f>VLOOKUP($B349,Conteo_municipios!$A$2:$I$1123,9)</f>
        <v>3.7</v>
      </c>
      <c r="G349" s="5">
        <v>1</v>
      </c>
      <c r="H349" s="5">
        <v>0.05</v>
      </c>
      <c r="I349" s="5" t="s">
        <v>25</v>
      </c>
      <c r="J349" s="4" t="s">
        <v>243</v>
      </c>
      <c r="K349" s="1" t="str">
        <f>IF(E349&gt;=160000,"Intermedia",IF(E349&gt;=40000,IF(F349&gt;=7,"Intermedia","Pequeña"),IF(E349&gt;=20000,"Tipo I_II","Resto")))</f>
        <v>Resto</v>
      </c>
      <c r="L349" s="2" t="str">
        <f t="shared" si="10"/>
        <v>Resto</v>
      </c>
      <c r="N349" s="49"/>
      <c r="O349" s="50"/>
      <c r="P349" s="50"/>
      <c r="Q349" s="50"/>
    </row>
    <row r="350" spans="1:17" x14ac:dyDescent="0.25">
      <c r="A350" s="61" t="s">
        <v>965</v>
      </c>
      <c r="B350" s="65">
        <v>18205</v>
      </c>
      <c r="C350" s="3" t="s">
        <v>104</v>
      </c>
      <c r="D350" s="3" t="s">
        <v>966</v>
      </c>
      <c r="E350" s="1">
        <f>VLOOKUP($B350,Conteo_municipios!$A$2:$I$1123,5)</f>
        <v>5418</v>
      </c>
      <c r="F350" s="75">
        <f>VLOOKUP($B350,Conteo_municipios!$A$2:$I$1123,9)</f>
        <v>3.1</v>
      </c>
      <c r="G350" s="5">
        <v>3</v>
      </c>
      <c r="H350" s="5">
        <v>0.15</v>
      </c>
      <c r="I350" s="5" t="s">
        <v>12</v>
      </c>
      <c r="J350" s="4" t="s">
        <v>243</v>
      </c>
      <c r="K350" s="1" t="str">
        <f>IF(E350&gt;=160000,"Intermedia",IF(E350&gt;=40000,IF(F350&gt;=7,"Intermedia","Pequeña"),IF(E350&gt;=20000,"Tipo I_II","Resto")))</f>
        <v>Resto</v>
      </c>
      <c r="L350" s="2" t="str">
        <f t="shared" si="10"/>
        <v>Resto</v>
      </c>
      <c r="N350" s="49"/>
      <c r="O350" s="50"/>
      <c r="P350" s="50"/>
      <c r="Q350" s="50"/>
    </row>
    <row r="351" spans="1:17" x14ac:dyDescent="0.25">
      <c r="A351" s="61" t="s">
        <v>495</v>
      </c>
      <c r="B351" s="65">
        <v>18247</v>
      </c>
      <c r="C351" s="3" t="s">
        <v>104</v>
      </c>
      <c r="D351" s="3" t="s">
        <v>496</v>
      </c>
      <c r="E351" s="1">
        <f>VLOOKUP($B351,Conteo_municipios!$A$2:$I$1123,5)</f>
        <v>13494</v>
      </c>
      <c r="F351" s="75">
        <f>VLOOKUP($B351,Conteo_municipios!$A$2:$I$1123,9)</f>
        <v>3.1</v>
      </c>
      <c r="G351" s="5">
        <v>3</v>
      </c>
      <c r="H351" s="5">
        <v>0.15</v>
      </c>
      <c r="I351" s="5" t="s">
        <v>12</v>
      </c>
      <c r="J351" s="4" t="s">
        <v>243</v>
      </c>
      <c r="K351" s="1" t="str">
        <f>IF(E351&gt;=160000,"Intermedia",IF(E351&gt;=40000,IF(F351&gt;=7,"Intermedia","Pequeña"),IF(E351&gt;=20000,"Tipo I_II","Resto")))</f>
        <v>Resto</v>
      </c>
      <c r="L351" s="2" t="str">
        <f t="shared" si="10"/>
        <v>Resto</v>
      </c>
      <c r="N351" s="49"/>
      <c r="O351" s="50"/>
      <c r="P351" s="50"/>
      <c r="Q351" s="50"/>
    </row>
    <row r="352" spans="1:17" x14ac:dyDescent="0.25">
      <c r="A352" s="61" t="s">
        <v>699</v>
      </c>
      <c r="B352" s="65">
        <v>18256</v>
      </c>
      <c r="C352" s="3" t="s">
        <v>104</v>
      </c>
      <c r="D352" s="3" t="s">
        <v>700</v>
      </c>
      <c r="E352" s="1">
        <f>VLOOKUP($B352,Conteo_municipios!$A$2:$I$1123,5)</f>
        <v>8105</v>
      </c>
      <c r="F352" s="75">
        <f>VLOOKUP($B352,Conteo_municipios!$A$2:$I$1123,9)</f>
        <v>3.5</v>
      </c>
      <c r="G352" s="5">
        <v>2</v>
      </c>
      <c r="H352" s="5">
        <v>0.1</v>
      </c>
      <c r="I352" s="5" t="s">
        <v>25</v>
      </c>
      <c r="J352" s="4" t="s">
        <v>243</v>
      </c>
      <c r="K352" s="1" t="str">
        <f>IF(E352&gt;=160000,"Intermedia",IF(E352&gt;=40000,IF(F352&gt;=7,"Intermedia","Pequeña"),IF(E352&gt;=20000,"Tipo I_II","Resto")))</f>
        <v>Resto</v>
      </c>
      <c r="L352" s="2" t="str">
        <f t="shared" si="10"/>
        <v>Resto</v>
      </c>
      <c r="N352" s="49"/>
      <c r="O352" s="50"/>
      <c r="P352" s="50"/>
      <c r="Q352" s="50"/>
    </row>
    <row r="353" spans="1:17" x14ac:dyDescent="0.25">
      <c r="A353" s="61" t="s">
        <v>1085</v>
      </c>
      <c r="B353" s="65">
        <v>18410</v>
      </c>
      <c r="C353" s="3" t="s">
        <v>104</v>
      </c>
      <c r="D353" s="3" t="s">
        <v>1086</v>
      </c>
      <c r="E353" s="1">
        <f>VLOOKUP($B353,Conteo_municipios!$A$2:$I$1123,5)</f>
        <v>4616</v>
      </c>
      <c r="F353" s="75">
        <f>VLOOKUP($B353,Conteo_municipios!$A$2:$I$1123,9)</f>
        <v>2.9</v>
      </c>
      <c r="G353" s="5">
        <v>1</v>
      </c>
      <c r="H353" s="5">
        <v>0.05</v>
      </c>
      <c r="I353" s="5" t="s">
        <v>25</v>
      </c>
      <c r="J353" s="4" t="s">
        <v>243</v>
      </c>
      <c r="K353" s="1" t="str">
        <f>IF(E353&gt;=160000,"Intermedia",IF(E353&gt;=40000,IF(F353&gt;=7,"Intermedia","Pequeña"),IF(E353&gt;=20000,"Tipo I_II","Resto")))</f>
        <v>Resto</v>
      </c>
      <c r="L353" s="2" t="str">
        <f t="shared" si="10"/>
        <v>Resto</v>
      </c>
      <c r="N353" s="49"/>
      <c r="O353" s="50"/>
      <c r="P353" s="50"/>
      <c r="Q353" s="50"/>
    </row>
    <row r="354" spans="1:17" x14ac:dyDescent="0.25">
      <c r="A354" s="61" t="s">
        <v>1753</v>
      </c>
      <c r="B354" s="65">
        <v>18460</v>
      </c>
      <c r="C354" s="3" t="s">
        <v>104</v>
      </c>
      <c r="D354" s="3" t="s">
        <v>1754</v>
      </c>
      <c r="E354" s="1">
        <f>VLOOKUP($B354,Conteo_municipios!$A$2:$I$1123,5)</f>
        <v>2493</v>
      </c>
      <c r="F354" s="75">
        <f>VLOOKUP($B354,Conteo_municipios!$A$2:$I$1123,9)</f>
        <v>2.3000000000000003</v>
      </c>
      <c r="G354" s="5">
        <v>1</v>
      </c>
      <c r="H354" s="5">
        <v>0.05</v>
      </c>
      <c r="I354" s="5" t="s">
        <v>25</v>
      </c>
      <c r="J354" s="4" t="s">
        <v>243</v>
      </c>
      <c r="K354" s="1" t="str">
        <f>IF(E354&gt;=160000,"Intermedia",IF(E354&gt;=40000,IF(F354&gt;=7,"Intermedia","Pequeña"),IF(E354&gt;=20000,"Tipo I_II","Resto")))</f>
        <v>Resto</v>
      </c>
      <c r="L354" s="2" t="str">
        <f t="shared" si="10"/>
        <v>Resto</v>
      </c>
      <c r="N354" s="49"/>
      <c r="O354" s="50"/>
      <c r="P354" s="50"/>
      <c r="Q354" s="50"/>
    </row>
    <row r="355" spans="1:17" x14ac:dyDescent="0.25">
      <c r="A355" s="61" t="s">
        <v>1651</v>
      </c>
      <c r="B355" s="65">
        <v>18479</v>
      </c>
      <c r="C355" s="3" t="s">
        <v>104</v>
      </c>
      <c r="D355" s="3" t="s">
        <v>1652</v>
      </c>
      <c r="E355" s="1">
        <f>VLOOKUP($B355,Conteo_municipios!$A$2:$I$1123,5)</f>
        <v>1834</v>
      </c>
      <c r="F355" s="75">
        <f>VLOOKUP($B355,Conteo_municipios!$A$2:$I$1123,9)</f>
        <v>4.5</v>
      </c>
      <c r="G355" s="5">
        <v>3</v>
      </c>
      <c r="H355" s="5">
        <v>0.15</v>
      </c>
      <c r="I355" s="5" t="s">
        <v>12</v>
      </c>
      <c r="J355" s="4" t="s">
        <v>13</v>
      </c>
      <c r="K355" s="1" t="str">
        <f>IF(E355&gt;=160000,"Intermedia",IF(E355&gt;=40000,IF(F355&gt;=7,"Intermedia","Pequeña"),IF(E355&gt;=20000,"Tipo I_II","Resto")))</f>
        <v>Resto</v>
      </c>
      <c r="L355" s="2" t="str">
        <f t="shared" si="10"/>
        <v>Resto</v>
      </c>
      <c r="N355" s="49"/>
      <c r="O355" s="50"/>
      <c r="P355" s="50"/>
      <c r="Q355" s="50"/>
    </row>
    <row r="356" spans="1:17" x14ac:dyDescent="0.25">
      <c r="A356" s="61" t="s">
        <v>519</v>
      </c>
      <c r="B356" s="65">
        <v>18592</v>
      </c>
      <c r="C356" s="3" t="s">
        <v>104</v>
      </c>
      <c r="D356" s="3" t="s">
        <v>520</v>
      </c>
      <c r="E356" s="1">
        <f>VLOOKUP($B356,Conteo_municipios!$A$2:$I$1123,5)</f>
        <v>14926</v>
      </c>
      <c r="F356" s="75">
        <f>VLOOKUP($B356,Conteo_municipios!$A$2:$I$1123,9)</f>
        <v>3.5</v>
      </c>
      <c r="G356" s="5">
        <v>3</v>
      </c>
      <c r="H356" s="5">
        <v>0.15</v>
      </c>
      <c r="I356" s="5" t="s">
        <v>12</v>
      </c>
      <c r="J356" s="4" t="s">
        <v>243</v>
      </c>
      <c r="K356" s="1" t="str">
        <f>IF(E356&gt;=160000,"Intermedia",IF(E356&gt;=40000,IF(F356&gt;=7,"Intermedia","Pequeña"),IF(E356&gt;=20000,"Tipo I_II","Resto")))</f>
        <v>Resto</v>
      </c>
      <c r="L356" s="2" t="str">
        <f t="shared" si="10"/>
        <v>Resto</v>
      </c>
      <c r="N356" s="49"/>
      <c r="O356" s="50"/>
      <c r="P356" s="50"/>
      <c r="Q356" s="50"/>
    </row>
    <row r="357" spans="1:17" x14ac:dyDescent="0.25">
      <c r="A357" s="61" t="s">
        <v>1063</v>
      </c>
      <c r="B357" s="65">
        <v>18610</v>
      </c>
      <c r="C357" s="3" t="s">
        <v>104</v>
      </c>
      <c r="D357" s="3" t="s">
        <v>1064</v>
      </c>
      <c r="E357" s="1">
        <f>VLOOKUP($B357,Conteo_municipios!$A$2:$I$1123,5)</f>
        <v>8160</v>
      </c>
      <c r="F357" s="75">
        <f>VLOOKUP($B357,Conteo_municipios!$A$2:$I$1123,9)</f>
        <v>3.2</v>
      </c>
      <c r="G357" s="5">
        <v>5</v>
      </c>
      <c r="H357" s="5">
        <v>0.25</v>
      </c>
      <c r="I357" s="5" t="s">
        <v>21</v>
      </c>
      <c r="J357" s="4" t="s">
        <v>13</v>
      </c>
      <c r="K357" s="1" t="str">
        <f>IF(E357&gt;=160000,"Intermedia",IF(E357&gt;=40000,IF(F357&gt;=7,"Intermedia","Pequeña"),IF(E357&gt;=20000,"Tipo I_II","Resto")))</f>
        <v>Resto</v>
      </c>
      <c r="L357" s="2" t="str">
        <f t="shared" si="10"/>
        <v>Resto</v>
      </c>
      <c r="N357" s="49"/>
      <c r="O357" s="50"/>
      <c r="P357" s="50"/>
      <c r="Q357" s="50"/>
    </row>
    <row r="358" spans="1:17" x14ac:dyDescent="0.25">
      <c r="A358" s="61" t="s">
        <v>257</v>
      </c>
      <c r="B358" s="65">
        <v>18753</v>
      </c>
      <c r="C358" s="3" t="s">
        <v>104</v>
      </c>
      <c r="D358" s="3" t="s">
        <v>258</v>
      </c>
      <c r="E358" s="1">
        <f>VLOOKUP($B358,Conteo_municipios!$A$2:$I$1123,5)</f>
        <v>23859</v>
      </c>
      <c r="F358" s="75">
        <f>VLOOKUP($B358,Conteo_municipios!$A$2:$I$1123,9)</f>
        <v>3.6</v>
      </c>
      <c r="G358" s="5">
        <v>1</v>
      </c>
      <c r="H358" s="5">
        <v>0.05</v>
      </c>
      <c r="I358" s="5" t="s">
        <v>25</v>
      </c>
      <c r="J358" s="4" t="s">
        <v>243</v>
      </c>
      <c r="K358" s="1" t="str">
        <f>IF(E358&gt;=160000,"Intermedia",IF(E358&gt;=40000,IF(F358&gt;=7,"Intermedia","Pequeña"),IF(E358&gt;=20000,"Tipo I_II","Resto")))</f>
        <v>Tipo I_II</v>
      </c>
      <c r="L358" s="2" t="str">
        <f t="shared" si="10"/>
        <v>Tipo I_II_L|M</v>
      </c>
      <c r="N358" s="49"/>
      <c r="O358" s="50"/>
      <c r="P358" s="50"/>
      <c r="Q358" s="50"/>
    </row>
    <row r="359" spans="1:17" x14ac:dyDescent="0.25">
      <c r="A359" s="61" t="s">
        <v>1591</v>
      </c>
      <c r="B359" s="65">
        <v>18756</v>
      </c>
      <c r="C359" s="3" t="s">
        <v>104</v>
      </c>
      <c r="D359" s="3" t="s">
        <v>1592</v>
      </c>
      <c r="E359" s="1">
        <f>VLOOKUP($B359,Conteo_municipios!$A$2:$I$1123,5)</f>
        <v>3526</v>
      </c>
      <c r="F359" s="75">
        <f>VLOOKUP($B359,Conteo_municipios!$A$2:$I$1123,9)</f>
        <v>3</v>
      </c>
      <c r="G359" s="5">
        <v>1</v>
      </c>
      <c r="H359" s="5">
        <v>0.05</v>
      </c>
      <c r="I359" s="5" t="s">
        <v>25</v>
      </c>
      <c r="J359" s="4" t="s">
        <v>243</v>
      </c>
      <c r="K359" s="1" t="str">
        <f>IF(E359&gt;=160000,"Intermedia",IF(E359&gt;=40000,IF(F359&gt;=7,"Intermedia","Pequeña"),IF(E359&gt;=20000,"Tipo I_II","Resto")))</f>
        <v>Resto</v>
      </c>
      <c r="L359" s="2" t="str">
        <f t="shared" si="10"/>
        <v>Resto</v>
      </c>
      <c r="N359" s="49"/>
      <c r="O359" s="50"/>
      <c r="P359" s="50"/>
      <c r="Q359" s="50"/>
    </row>
    <row r="360" spans="1:17" x14ac:dyDescent="0.25">
      <c r="A360" s="61" t="s">
        <v>1316</v>
      </c>
      <c r="B360" s="65">
        <v>18785</v>
      </c>
      <c r="C360" s="3" t="s">
        <v>104</v>
      </c>
      <c r="D360" s="3" t="s">
        <v>1317</v>
      </c>
      <c r="E360" s="1">
        <f>VLOOKUP($B360,Conteo_municipios!$A$2:$I$1123,5)</f>
        <v>3319</v>
      </c>
      <c r="F360" s="75">
        <f>VLOOKUP($B360,Conteo_municipios!$A$2:$I$1123,9)</f>
        <v>2.7</v>
      </c>
      <c r="G360" s="5">
        <v>1</v>
      </c>
      <c r="H360" s="5">
        <v>0.05</v>
      </c>
      <c r="I360" s="5" t="s">
        <v>25</v>
      </c>
      <c r="J360" s="4" t="s">
        <v>243</v>
      </c>
      <c r="K360" s="1" t="str">
        <f>IF(E360&gt;=160000,"Intermedia",IF(E360&gt;=40000,IF(F360&gt;=7,"Intermedia","Pequeña"),IF(E360&gt;=20000,"Tipo I_II","Resto")))</f>
        <v>Resto</v>
      </c>
      <c r="L360" s="2" t="str">
        <f t="shared" si="10"/>
        <v>Resto</v>
      </c>
      <c r="N360" s="49"/>
      <c r="O360" s="50"/>
      <c r="P360" s="50"/>
      <c r="Q360" s="50"/>
    </row>
    <row r="361" spans="1:17" x14ac:dyDescent="0.25">
      <c r="A361" s="61" t="s">
        <v>1324</v>
      </c>
      <c r="B361" s="65">
        <v>18860</v>
      </c>
      <c r="C361" s="3" t="s">
        <v>104</v>
      </c>
      <c r="D361" s="3" t="s">
        <v>1276</v>
      </c>
      <c r="E361" s="1">
        <f>VLOOKUP($B361,Conteo_municipios!$A$2:$I$1123,5)</f>
        <v>2625</v>
      </c>
      <c r="F361" s="75">
        <f>VLOOKUP($B361,Conteo_municipios!$A$2:$I$1123,9)</f>
        <v>2.8000000000000003</v>
      </c>
      <c r="G361" s="5">
        <v>1</v>
      </c>
      <c r="H361" s="5">
        <v>0.05</v>
      </c>
      <c r="I361" s="5" t="s">
        <v>25</v>
      </c>
      <c r="J361" s="4" t="s">
        <v>243</v>
      </c>
      <c r="K361" s="1" t="str">
        <f>IF(E361&gt;=160000,"Intermedia",IF(E361&gt;=40000,IF(F361&gt;=7,"Intermedia","Pequeña"),IF(E361&gt;=20000,"Tipo I_II","Resto")))</f>
        <v>Resto</v>
      </c>
      <c r="L361" s="2" t="str">
        <f t="shared" si="10"/>
        <v>Resto</v>
      </c>
      <c r="N361" s="49"/>
      <c r="O361" s="50"/>
      <c r="P361" s="50"/>
      <c r="Q361" s="50"/>
    </row>
    <row r="362" spans="1:17" x14ac:dyDescent="0.25">
      <c r="A362" s="61" t="s">
        <v>80</v>
      </c>
      <c r="B362" s="64">
        <v>19001</v>
      </c>
      <c r="C362" s="1" t="s">
        <v>81</v>
      </c>
      <c r="D362" s="1" t="s">
        <v>82</v>
      </c>
      <c r="E362" s="1">
        <f>VLOOKUP($B362,Conteo_municipios!$A$2:$I$1123,5)</f>
        <v>245964</v>
      </c>
      <c r="F362" s="75">
        <f>VLOOKUP($B362,Conteo_municipios!$A$2:$I$1123,9)</f>
        <v>3.6</v>
      </c>
      <c r="G362" s="4">
        <v>5</v>
      </c>
      <c r="H362" s="4">
        <v>0.25</v>
      </c>
      <c r="I362" s="4" t="s">
        <v>21</v>
      </c>
      <c r="J362" s="4" t="s">
        <v>13</v>
      </c>
      <c r="K362" s="1" t="str">
        <f>IF(E362&gt;=160000,"Intermedia",IF(E362&gt;=40000,IF(F362&gt;=7,"Intermedia","Pequeña"),IF(E362&gt;=20000,"Tipo I_II","Resto")))</f>
        <v>Intermedia</v>
      </c>
      <c r="L362" s="2" t="str">
        <f t="shared" si="10"/>
        <v>Intermedia_H</v>
      </c>
      <c r="N362" s="49"/>
      <c r="O362" s="50"/>
      <c r="P362" s="50"/>
      <c r="Q362" s="50"/>
    </row>
    <row r="363" spans="1:17" x14ac:dyDescent="0.25">
      <c r="A363" s="61" t="s">
        <v>1645</v>
      </c>
      <c r="B363" s="65">
        <v>19022</v>
      </c>
      <c r="C363" s="3" t="s">
        <v>81</v>
      </c>
      <c r="D363" s="3" t="s">
        <v>1646</v>
      </c>
      <c r="E363" s="1">
        <f>VLOOKUP($B363,Conteo_municipios!$A$2:$I$1123,5)</f>
        <v>2285</v>
      </c>
      <c r="F363" s="75">
        <f>VLOOKUP($B363,Conteo_municipios!$A$2:$I$1123,9)</f>
        <v>2.3000000000000003</v>
      </c>
      <c r="G363" s="5">
        <v>5</v>
      </c>
      <c r="H363" s="5">
        <v>0.25</v>
      </c>
      <c r="I363" s="5" t="s">
        <v>21</v>
      </c>
      <c r="J363" s="4" t="s">
        <v>13</v>
      </c>
      <c r="K363" s="1" t="str">
        <f>IF(E363&gt;=160000,"Intermedia",IF(E363&gt;=40000,IF(F363&gt;=7,"Intermedia","Pequeña"),IF(E363&gt;=20000,"Tipo I_II","Resto")))</f>
        <v>Resto</v>
      </c>
      <c r="L363" s="2" t="str">
        <f t="shared" si="10"/>
        <v>Resto</v>
      </c>
      <c r="N363" s="49"/>
      <c r="O363" s="50"/>
      <c r="P363" s="50"/>
      <c r="Q363" s="50"/>
    </row>
    <row r="364" spans="1:17" x14ac:dyDescent="0.25">
      <c r="A364" s="61" t="s">
        <v>1270</v>
      </c>
      <c r="B364" s="65">
        <v>19050</v>
      </c>
      <c r="C364" s="3" t="s">
        <v>81</v>
      </c>
      <c r="D364" s="3" t="s">
        <v>1271</v>
      </c>
      <c r="E364" s="1">
        <f>VLOOKUP($B364,Conteo_municipios!$A$2:$I$1123,5)</f>
        <v>6122</v>
      </c>
      <c r="F364" s="75">
        <f>VLOOKUP($B364,Conteo_municipios!$A$2:$I$1123,9)</f>
        <v>5.6</v>
      </c>
      <c r="G364" s="5">
        <v>7</v>
      </c>
      <c r="H364" s="5">
        <v>0.35</v>
      </c>
      <c r="I364" s="5" t="s">
        <v>21</v>
      </c>
      <c r="J364" s="4" t="s">
        <v>13</v>
      </c>
      <c r="K364" s="1" t="str">
        <f>IF(E364&gt;=160000,"Intermedia",IF(E364&gt;=40000,IF(F364&gt;=7,"Intermedia","Pequeña"),IF(E364&gt;=20000,"Tipo I_II","Resto")))</f>
        <v>Resto</v>
      </c>
      <c r="L364" s="2" t="str">
        <f t="shared" si="10"/>
        <v>Resto</v>
      </c>
      <c r="N364" s="49"/>
      <c r="O364" s="50"/>
      <c r="P364" s="50"/>
      <c r="Q364" s="50"/>
    </row>
    <row r="365" spans="1:17" x14ac:dyDescent="0.25">
      <c r="A365" s="61" t="s">
        <v>852</v>
      </c>
      <c r="B365" s="65">
        <v>19075</v>
      </c>
      <c r="C365" s="3" t="s">
        <v>81</v>
      </c>
      <c r="D365" s="3" t="s">
        <v>853</v>
      </c>
      <c r="E365" s="1">
        <f>VLOOKUP($B365,Conteo_municipios!$A$2:$I$1123,5)</f>
        <v>7569</v>
      </c>
      <c r="F365" s="75">
        <f>VLOOKUP($B365,Conteo_municipios!$A$2:$I$1123,9)</f>
        <v>4.1999999999999993</v>
      </c>
      <c r="G365" s="5">
        <v>6</v>
      </c>
      <c r="H365" s="5">
        <v>0.3</v>
      </c>
      <c r="I365" s="5" t="s">
        <v>21</v>
      </c>
      <c r="J365" s="4" t="s">
        <v>13</v>
      </c>
      <c r="K365" s="1" t="str">
        <f>IF(E365&gt;=160000,"Intermedia",IF(E365&gt;=40000,IF(F365&gt;=7,"Intermedia","Pequeña"),IF(E365&gt;=20000,"Tipo I_II","Resto")))</f>
        <v>Resto</v>
      </c>
      <c r="L365" s="2" t="str">
        <f t="shared" si="10"/>
        <v>Resto</v>
      </c>
      <c r="N365" s="49"/>
      <c r="O365" s="50"/>
      <c r="P365" s="50"/>
      <c r="Q365" s="50"/>
    </row>
    <row r="366" spans="1:17" x14ac:dyDescent="0.25">
      <c r="A366" s="61" t="s">
        <v>985</v>
      </c>
      <c r="B366" s="65">
        <v>19100</v>
      </c>
      <c r="C366" s="3" t="s">
        <v>81</v>
      </c>
      <c r="D366" s="3" t="s">
        <v>29</v>
      </c>
      <c r="E366" s="1">
        <f>VLOOKUP($B366,Conteo_municipios!$A$2:$I$1123,5)</f>
        <v>8125</v>
      </c>
      <c r="F366" s="75">
        <f>VLOOKUP($B366,Conteo_municipios!$A$2:$I$1123,9)</f>
        <v>2.9</v>
      </c>
      <c r="G366" s="5">
        <v>5</v>
      </c>
      <c r="H366" s="5">
        <v>0.25</v>
      </c>
      <c r="I366" s="5" t="s">
        <v>21</v>
      </c>
      <c r="J366" s="4" t="s">
        <v>13</v>
      </c>
      <c r="K366" s="1" t="str">
        <f>IF(E366&gt;=160000,"Intermedia",IF(E366&gt;=40000,IF(F366&gt;=7,"Intermedia","Pequeña"),IF(E366&gt;=20000,"Tipo I_II","Resto")))</f>
        <v>Resto</v>
      </c>
      <c r="L366" s="2" t="str">
        <f t="shared" si="10"/>
        <v>Resto</v>
      </c>
      <c r="N366" s="49"/>
      <c r="O366" s="50"/>
      <c r="P366" s="50"/>
      <c r="Q366" s="50"/>
    </row>
    <row r="367" spans="1:17" x14ac:dyDescent="0.25">
      <c r="A367" s="61" t="s">
        <v>1554</v>
      </c>
      <c r="B367" s="65">
        <v>19110</v>
      </c>
      <c r="C367" s="3" t="s">
        <v>81</v>
      </c>
      <c r="D367" s="3" t="s">
        <v>1555</v>
      </c>
      <c r="E367" s="1">
        <f>VLOOKUP($B367,Conteo_municipios!$A$2:$I$1123,5)</f>
        <v>7666</v>
      </c>
      <c r="F367" s="75">
        <f>VLOOKUP($B367,Conteo_municipios!$A$2:$I$1123,9)</f>
        <v>4.8999999999999995</v>
      </c>
      <c r="G367" s="5">
        <v>5</v>
      </c>
      <c r="H367" s="5">
        <v>0.25</v>
      </c>
      <c r="I367" s="5" t="s">
        <v>21</v>
      </c>
      <c r="J367" s="4" t="s">
        <v>13</v>
      </c>
      <c r="K367" s="1" t="str">
        <f>IF(E367&gt;=160000,"Intermedia",IF(E367&gt;=40000,IF(F367&gt;=7,"Intermedia","Pequeña"),IF(E367&gt;=20000,"Tipo I_II","Resto")))</f>
        <v>Resto</v>
      </c>
      <c r="L367" s="2" t="str">
        <f t="shared" si="10"/>
        <v>Resto</v>
      </c>
      <c r="N367" s="49"/>
      <c r="O367" s="50"/>
      <c r="P367" s="50"/>
      <c r="Q367" s="50"/>
    </row>
    <row r="368" spans="1:17" x14ac:dyDescent="0.25">
      <c r="A368" s="61" t="s">
        <v>1660</v>
      </c>
      <c r="B368" s="65">
        <v>19130</v>
      </c>
      <c r="C368" s="3" t="s">
        <v>81</v>
      </c>
      <c r="D368" s="3" t="s">
        <v>1661</v>
      </c>
      <c r="E368" s="1">
        <f>VLOOKUP($B368,Conteo_municipios!$A$2:$I$1123,5)</f>
        <v>3565</v>
      </c>
      <c r="F368" s="75">
        <f>VLOOKUP($B368,Conteo_municipios!$A$2:$I$1123,9)</f>
        <v>3.2</v>
      </c>
      <c r="G368" s="5">
        <v>5</v>
      </c>
      <c r="H368" s="5">
        <v>0.25</v>
      </c>
      <c r="I368" s="5" t="s">
        <v>21</v>
      </c>
      <c r="J368" s="4" t="s">
        <v>13</v>
      </c>
      <c r="K368" s="1" t="str">
        <f>IF(E368&gt;=160000,"Intermedia",IF(E368&gt;=40000,IF(F368&gt;=7,"Intermedia","Pequeña"),IF(E368&gt;=20000,"Tipo I_II","Resto")))</f>
        <v>Resto</v>
      </c>
      <c r="L368" s="2" t="str">
        <f t="shared" si="10"/>
        <v>Resto</v>
      </c>
      <c r="N368" s="49"/>
      <c r="O368" s="50"/>
      <c r="P368" s="50"/>
      <c r="Q368" s="50"/>
    </row>
    <row r="369" spans="1:17" x14ac:dyDescent="0.25">
      <c r="A369" s="61" t="s">
        <v>1719</v>
      </c>
      <c r="B369" s="65">
        <v>19137</v>
      </c>
      <c r="C369" s="3" t="s">
        <v>81</v>
      </c>
      <c r="D369" s="3" t="s">
        <v>1720</v>
      </c>
      <c r="E369" s="1">
        <f>VLOOKUP($B369,Conteo_municipios!$A$2:$I$1123,5)</f>
        <v>2998</v>
      </c>
      <c r="F369" s="75">
        <f>VLOOKUP($B369,Conteo_municipios!$A$2:$I$1123,9)</f>
        <v>4.3</v>
      </c>
      <c r="G369" s="5">
        <v>5</v>
      </c>
      <c r="H369" s="5">
        <v>0.25</v>
      </c>
      <c r="I369" s="5" t="s">
        <v>21</v>
      </c>
      <c r="J369" s="4" t="s">
        <v>13</v>
      </c>
      <c r="K369" s="1" t="str">
        <f>IF(E369&gt;=160000,"Intermedia",IF(E369&gt;=40000,IF(F369&gt;=7,"Intermedia","Pequeña"),IF(E369&gt;=20000,"Tipo I_II","Resto")))</f>
        <v>Resto</v>
      </c>
      <c r="L369" s="2" t="str">
        <f t="shared" si="10"/>
        <v>Resto</v>
      </c>
      <c r="N369" s="49"/>
      <c r="O369" s="50"/>
      <c r="P369" s="50"/>
      <c r="Q369" s="50"/>
    </row>
    <row r="370" spans="1:17" x14ac:dyDescent="0.25">
      <c r="A370" s="61" t="s">
        <v>1107</v>
      </c>
      <c r="B370" s="65">
        <v>19142</v>
      </c>
      <c r="C370" s="3" t="s">
        <v>81</v>
      </c>
      <c r="D370" s="3" t="s">
        <v>1108</v>
      </c>
      <c r="E370" s="1">
        <f>VLOOKUP($B370,Conteo_municipios!$A$2:$I$1123,5)</f>
        <v>8992</v>
      </c>
      <c r="F370" s="75">
        <f>VLOOKUP($B370,Conteo_municipios!$A$2:$I$1123,9)</f>
        <v>3.6</v>
      </c>
      <c r="G370" s="5">
        <v>5</v>
      </c>
      <c r="H370" s="5">
        <v>0.25</v>
      </c>
      <c r="I370" s="5" t="s">
        <v>21</v>
      </c>
      <c r="J370" s="4" t="s">
        <v>13</v>
      </c>
      <c r="K370" s="1" t="str">
        <f>IF(E370&gt;=160000,"Intermedia",IF(E370&gt;=40000,IF(F370&gt;=7,"Intermedia","Pequeña"),IF(E370&gt;=20000,"Tipo I_II","Resto")))</f>
        <v>Resto</v>
      </c>
      <c r="L370" s="2" t="str">
        <f t="shared" si="10"/>
        <v>Resto</v>
      </c>
      <c r="N370" s="49"/>
      <c r="O370" s="50"/>
      <c r="P370" s="50"/>
      <c r="Q370" s="50"/>
    </row>
    <row r="371" spans="1:17" x14ac:dyDescent="0.25">
      <c r="A371" s="61" t="s">
        <v>591</v>
      </c>
      <c r="B371" s="65">
        <v>19212</v>
      </c>
      <c r="C371" s="3" t="s">
        <v>81</v>
      </c>
      <c r="D371" s="3" t="s">
        <v>592</v>
      </c>
      <c r="E371" s="1">
        <f>VLOOKUP($B371,Conteo_municipios!$A$2:$I$1123,5)</f>
        <v>13194</v>
      </c>
      <c r="F371" s="75">
        <f>VLOOKUP($B371,Conteo_municipios!$A$2:$I$1123,9)</f>
        <v>3.4</v>
      </c>
      <c r="G371" s="5">
        <v>5</v>
      </c>
      <c r="H371" s="5">
        <v>0.25</v>
      </c>
      <c r="I371" s="5" t="s">
        <v>21</v>
      </c>
      <c r="J371" s="4" t="s">
        <v>13</v>
      </c>
      <c r="K371" s="1" t="str">
        <f>IF(E371&gt;=160000,"Intermedia",IF(E371&gt;=40000,IF(F371&gt;=7,"Intermedia","Pequeña"),IF(E371&gt;=20000,"Tipo I_II","Resto")))</f>
        <v>Resto</v>
      </c>
      <c r="L371" s="2" t="str">
        <f t="shared" si="10"/>
        <v>Resto</v>
      </c>
      <c r="N371" s="49"/>
      <c r="O371" s="50"/>
      <c r="P371" s="50"/>
      <c r="Q371" s="50"/>
    </row>
    <row r="372" spans="1:17" x14ac:dyDescent="0.25">
      <c r="A372" s="61" t="s">
        <v>894</v>
      </c>
      <c r="B372" s="65">
        <v>19256</v>
      </c>
      <c r="C372" s="3" t="s">
        <v>81</v>
      </c>
      <c r="D372" s="3" t="s">
        <v>895</v>
      </c>
      <c r="E372" s="1">
        <f>VLOOKUP($B372,Conteo_municipios!$A$2:$I$1123,5)</f>
        <v>5755</v>
      </c>
      <c r="F372" s="75">
        <f>VLOOKUP($B372,Conteo_municipios!$A$2:$I$1123,9)</f>
        <v>4.6999999999999993</v>
      </c>
      <c r="G372" s="5">
        <v>6</v>
      </c>
      <c r="H372" s="5">
        <v>0.3</v>
      </c>
      <c r="I372" s="5" t="s">
        <v>21</v>
      </c>
      <c r="J372" s="4" t="s">
        <v>13</v>
      </c>
      <c r="K372" s="1" t="str">
        <f>IF(E372&gt;=160000,"Intermedia",IF(E372&gt;=40000,IF(F372&gt;=7,"Intermedia","Pequeña"),IF(E372&gt;=20000,"Tipo I_II","Resto")))</f>
        <v>Resto</v>
      </c>
      <c r="L372" s="2" t="str">
        <f t="shared" si="10"/>
        <v>Resto</v>
      </c>
      <c r="N372" s="49"/>
      <c r="O372" s="50"/>
      <c r="P372" s="50"/>
      <c r="Q372" s="50"/>
    </row>
    <row r="373" spans="1:17" x14ac:dyDescent="0.25">
      <c r="A373" s="61" t="s">
        <v>1732</v>
      </c>
      <c r="B373" s="65">
        <v>19290</v>
      </c>
      <c r="C373" s="3" t="s">
        <v>81</v>
      </c>
      <c r="D373" s="3" t="s">
        <v>105</v>
      </c>
      <c r="E373" s="1">
        <f>VLOOKUP($B373,Conteo_municipios!$A$2:$I$1123,5)</f>
        <v>1611</v>
      </c>
      <c r="F373" s="75">
        <f>VLOOKUP($B373,Conteo_municipios!$A$2:$I$1123,9)</f>
        <v>4</v>
      </c>
      <c r="G373" s="5">
        <v>5</v>
      </c>
      <c r="H373" s="5">
        <v>0.25</v>
      </c>
      <c r="I373" s="5" t="s">
        <v>21</v>
      </c>
      <c r="J373" s="4" t="s">
        <v>13</v>
      </c>
      <c r="K373" s="1" t="str">
        <f>IF(E373&gt;=160000,"Intermedia",IF(E373&gt;=40000,IF(F373&gt;=7,"Intermedia","Pequeña"),IF(E373&gt;=20000,"Tipo I_II","Resto")))</f>
        <v>Resto</v>
      </c>
      <c r="L373" s="2" t="str">
        <f t="shared" si="10"/>
        <v>Resto</v>
      </c>
      <c r="N373" s="49"/>
      <c r="O373" s="50"/>
      <c r="P373" s="50"/>
      <c r="Q373" s="50"/>
    </row>
    <row r="374" spans="1:17" x14ac:dyDescent="0.25">
      <c r="A374" s="61" t="s">
        <v>412</v>
      </c>
      <c r="B374" s="65">
        <v>19318</v>
      </c>
      <c r="C374" s="3" t="s">
        <v>81</v>
      </c>
      <c r="D374" s="3" t="s">
        <v>413</v>
      </c>
      <c r="E374" s="1">
        <f>VLOOKUP($B374,Conteo_municipios!$A$2:$I$1123,5)</f>
        <v>14149</v>
      </c>
      <c r="F374" s="75">
        <f>VLOOKUP($B374,Conteo_municipios!$A$2:$I$1123,9)</f>
        <v>4</v>
      </c>
      <c r="G374" s="5">
        <v>9</v>
      </c>
      <c r="H374" s="5">
        <v>0.45</v>
      </c>
      <c r="I374" s="5" t="s">
        <v>21</v>
      </c>
      <c r="J374" s="4" t="s">
        <v>71</v>
      </c>
      <c r="K374" s="1" t="str">
        <f>IF(E374&gt;=160000,"Intermedia",IF(E374&gt;=40000,IF(F374&gt;=7,"Intermedia","Pequeña"),IF(E374&gt;=20000,"Tipo I_II","Resto")))</f>
        <v>Resto</v>
      </c>
      <c r="L374" s="2" t="str">
        <f t="shared" si="10"/>
        <v>Resto</v>
      </c>
      <c r="N374" s="49"/>
      <c r="O374" s="50"/>
      <c r="P374" s="50"/>
      <c r="Q374" s="50"/>
    </row>
    <row r="375" spans="1:17" x14ac:dyDescent="0.25">
      <c r="A375" s="61" t="s">
        <v>1487</v>
      </c>
      <c r="B375" s="65">
        <v>19355</v>
      </c>
      <c r="C375" s="3" t="s">
        <v>81</v>
      </c>
      <c r="D375" s="3" t="s">
        <v>1488</v>
      </c>
      <c r="E375" s="1">
        <f>VLOOKUP($B375,Conteo_municipios!$A$2:$I$1123,5)</f>
        <v>4743</v>
      </c>
      <c r="F375" s="75">
        <f>VLOOKUP($B375,Conteo_municipios!$A$2:$I$1123,9)</f>
        <v>4.8999999999999995</v>
      </c>
      <c r="G375" s="5">
        <v>5</v>
      </c>
      <c r="H375" s="5">
        <v>0.25</v>
      </c>
      <c r="I375" s="5" t="s">
        <v>21</v>
      </c>
      <c r="J375" s="4" t="s">
        <v>13</v>
      </c>
      <c r="K375" s="1" t="str">
        <f>IF(E375&gt;=160000,"Intermedia",IF(E375&gt;=40000,IF(F375&gt;=7,"Intermedia","Pequeña"),IF(E375&gt;=20000,"Tipo I_II","Resto")))</f>
        <v>Resto</v>
      </c>
      <c r="L375" s="2" t="str">
        <f t="shared" si="10"/>
        <v>Resto</v>
      </c>
      <c r="N375" s="49"/>
      <c r="O375" s="50"/>
      <c r="P375" s="50"/>
      <c r="Q375" s="50"/>
    </row>
    <row r="376" spans="1:17" x14ac:dyDescent="0.25">
      <c r="A376" s="61" t="s">
        <v>1822</v>
      </c>
      <c r="B376" s="65">
        <v>19364</v>
      </c>
      <c r="C376" s="3" t="s">
        <v>81</v>
      </c>
      <c r="D376" s="3" t="s">
        <v>1823</v>
      </c>
      <c r="E376" s="1">
        <f>VLOOKUP($B376,Conteo_municipios!$A$2:$I$1123,5)</f>
        <v>1069</v>
      </c>
      <c r="F376" s="75">
        <f>VLOOKUP($B376,Conteo_municipios!$A$2:$I$1123,9)</f>
        <v>3.6</v>
      </c>
      <c r="G376" s="5">
        <v>5</v>
      </c>
      <c r="H376" s="5">
        <v>0.25</v>
      </c>
      <c r="I376" s="5" t="s">
        <v>21</v>
      </c>
      <c r="J376" s="4" t="s">
        <v>13</v>
      </c>
      <c r="K376" s="1" t="str">
        <f>IF(E376&gt;=160000,"Intermedia",IF(E376&gt;=40000,IF(F376&gt;=7,"Intermedia","Pequeña"),IF(E376&gt;=20000,"Tipo I_II","Resto")))</f>
        <v>Resto</v>
      </c>
      <c r="L376" s="2" t="str">
        <f t="shared" si="10"/>
        <v>Resto</v>
      </c>
      <c r="N376" s="49"/>
      <c r="O376" s="50"/>
      <c r="P376" s="50"/>
      <c r="Q376" s="50"/>
    </row>
    <row r="377" spans="1:17" x14ac:dyDescent="0.25">
      <c r="A377" s="61" t="s">
        <v>1709</v>
      </c>
      <c r="B377" s="65">
        <v>19392</v>
      </c>
      <c r="C377" s="3" t="s">
        <v>81</v>
      </c>
      <c r="D377" s="3" t="s">
        <v>1710</v>
      </c>
      <c r="E377" s="1">
        <f>VLOOKUP($B377,Conteo_municipios!$A$2:$I$1123,5)</f>
        <v>2023</v>
      </c>
      <c r="F377" s="75">
        <f>VLOOKUP($B377,Conteo_municipios!$A$2:$I$1123,9)</f>
        <v>2.9</v>
      </c>
      <c r="G377" s="5">
        <v>5</v>
      </c>
      <c r="H377" s="5">
        <v>0.25</v>
      </c>
      <c r="I377" s="5" t="s">
        <v>21</v>
      </c>
      <c r="J377" s="4" t="s">
        <v>13</v>
      </c>
      <c r="K377" s="1" t="str">
        <f>IF(E377&gt;=160000,"Intermedia",IF(E377&gt;=40000,IF(F377&gt;=7,"Intermedia","Pequeña"),IF(E377&gt;=20000,"Tipo I_II","Resto")))</f>
        <v>Resto</v>
      </c>
      <c r="L377" s="2" t="str">
        <f t="shared" si="10"/>
        <v>Resto</v>
      </c>
      <c r="N377" s="49"/>
      <c r="O377" s="50"/>
      <c r="P377" s="50"/>
      <c r="Q377" s="50"/>
    </row>
    <row r="378" spans="1:17" x14ac:dyDescent="0.25">
      <c r="A378" s="61" t="s">
        <v>1379</v>
      </c>
      <c r="B378" s="65">
        <v>19397</v>
      </c>
      <c r="C378" s="3" t="s">
        <v>81</v>
      </c>
      <c r="D378" s="3" t="s">
        <v>1066</v>
      </c>
      <c r="E378" s="1">
        <f>VLOOKUP($B378,Conteo_municipios!$A$2:$I$1123,5)</f>
        <v>4682</v>
      </c>
      <c r="F378" s="75">
        <f>VLOOKUP($B378,Conteo_municipios!$A$2:$I$1123,9)</f>
        <v>2.7</v>
      </c>
      <c r="G378" s="5">
        <v>5</v>
      </c>
      <c r="H378" s="5">
        <v>0.25</v>
      </c>
      <c r="I378" s="5" t="s">
        <v>21</v>
      </c>
      <c r="J378" s="4" t="s">
        <v>13</v>
      </c>
      <c r="K378" s="1" t="str">
        <f>IF(E378&gt;=160000,"Intermedia",IF(E378&gt;=40000,IF(F378&gt;=7,"Intermedia","Pequeña"),IF(E378&gt;=20000,"Tipo I_II","Resto")))</f>
        <v>Resto</v>
      </c>
      <c r="L378" s="2" t="str">
        <f t="shared" si="10"/>
        <v>Resto</v>
      </c>
      <c r="N378" s="49"/>
      <c r="O378" s="50"/>
      <c r="P378" s="50"/>
      <c r="Q378" s="50"/>
    </row>
    <row r="379" spans="1:17" x14ac:dyDescent="0.25">
      <c r="A379" s="61" t="s">
        <v>1075</v>
      </c>
      <c r="B379" s="65">
        <v>19418</v>
      </c>
      <c r="C379" s="3" t="s">
        <v>81</v>
      </c>
      <c r="D379" s="3" t="s">
        <v>1076</v>
      </c>
      <c r="E379" s="1">
        <f>VLOOKUP($B379,Conteo_municipios!$A$2:$I$1123,5)</f>
        <v>3052</v>
      </c>
      <c r="F379" s="75">
        <f>VLOOKUP($B379,Conteo_municipios!$A$2:$I$1123,9)</f>
        <v>3.4</v>
      </c>
      <c r="G379" s="5">
        <v>8</v>
      </c>
      <c r="H379" s="5">
        <v>0.4</v>
      </c>
      <c r="I379" s="5" t="s">
        <v>21</v>
      </c>
      <c r="J379" s="4" t="s">
        <v>71</v>
      </c>
      <c r="K379" s="1" t="str">
        <f>IF(E379&gt;=160000,"Intermedia",IF(E379&gt;=40000,IF(F379&gt;=7,"Intermedia","Pequeña"),IF(E379&gt;=20000,"Tipo I_II","Resto")))</f>
        <v>Resto</v>
      </c>
      <c r="L379" s="2" t="str">
        <f t="shared" si="10"/>
        <v>Resto</v>
      </c>
      <c r="N379" s="49"/>
      <c r="O379" s="50"/>
      <c r="P379" s="50"/>
      <c r="Q379" s="50"/>
    </row>
    <row r="380" spans="1:17" x14ac:dyDescent="0.25">
      <c r="A380" s="61" t="s">
        <v>1057</v>
      </c>
      <c r="B380" s="65">
        <v>19450</v>
      </c>
      <c r="C380" s="3" t="s">
        <v>81</v>
      </c>
      <c r="D380" s="3" t="s">
        <v>1058</v>
      </c>
      <c r="E380" s="1">
        <f>VLOOKUP($B380,Conteo_municipios!$A$2:$I$1123,5)</f>
        <v>9439</v>
      </c>
      <c r="F380" s="75">
        <f>VLOOKUP($B380,Conteo_municipios!$A$2:$I$1123,9)</f>
        <v>3</v>
      </c>
      <c r="G380" s="5">
        <v>5</v>
      </c>
      <c r="H380" s="5">
        <v>0.25</v>
      </c>
      <c r="I380" s="5" t="s">
        <v>21</v>
      </c>
      <c r="J380" s="4" t="s">
        <v>13</v>
      </c>
      <c r="K380" s="1" t="str">
        <f>IF(E380&gt;=160000,"Intermedia",IF(E380&gt;=40000,IF(F380&gt;=7,"Intermedia","Pequeña"),IF(E380&gt;=20000,"Tipo I_II","Resto")))</f>
        <v>Resto</v>
      </c>
      <c r="L380" s="2" t="str">
        <f t="shared" si="10"/>
        <v>Resto</v>
      </c>
      <c r="N380" s="49"/>
      <c r="O380" s="50"/>
      <c r="P380" s="50"/>
      <c r="Q380" s="50"/>
    </row>
    <row r="381" spans="1:17" x14ac:dyDescent="0.25">
      <c r="A381" s="61" t="s">
        <v>326</v>
      </c>
      <c r="B381" s="65">
        <v>19455</v>
      </c>
      <c r="C381" s="3" t="s">
        <v>81</v>
      </c>
      <c r="D381" s="3" t="s">
        <v>327</v>
      </c>
      <c r="E381" s="1">
        <f>VLOOKUP($B381,Conteo_municipios!$A$2:$I$1123,5)</f>
        <v>22086</v>
      </c>
      <c r="F381" s="75">
        <f>VLOOKUP($B381,Conteo_municipios!$A$2:$I$1123,9)</f>
        <v>3.7</v>
      </c>
      <c r="G381" s="5">
        <v>5</v>
      </c>
      <c r="H381" s="5">
        <v>0.25</v>
      </c>
      <c r="I381" s="5" t="s">
        <v>21</v>
      </c>
      <c r="J381" s="4" t="s">
        <v>13</v>
      </c>
      <c r="K381" s="1" t="str">
        <f>IF(E381&gt;=160000,"Intermedia",IF(E381&gt;=40000,IF(F381&gt;=7,"Intermedia","Pequeña"),IF(E381&gt;=20000,"Tipo I_II","Resto")))</f>
        <v>Tipo I_II</v>
      </c>
      <c r="L381" s="2" t="str">
        <f t="shared" si="10"/>
        <v>Tipo I_II_H</v>
      </c>
      <c r="N381" s="49"/>
      <c r="O381" s="50"/>
      <c r="P381" s="50"/>
      <c r="Q381" s="50"/>
    </row>
    <row r="382" spans="1:17" x14ac:dyDescent="0.25">
      <c r="A382" s="61" t="s">
        <v>1659</v>
      </c>
      <c r="B382" s="65">
        <v>19473</v>
      </c>
      <c r="C382" s="3" t="s">
        <v>81</v>
      </c>
      <c r="D382" s="3" t="s">
        <v>1045</v>
      </c>
      <c r="E382" s="1">
        <f>VLOOKUP($B382,Conteo_municipios!$A$2:$I$1123,5)</f>
        <v>3326</v>
      </c>
      <c r="F382" s="75">
        <f>VLOOKUP($B382,Conteo_municipios!$A$2:$I$1123,9)</f>
        <v>2.6</v>
      </c>
      <c r="G382" s="5">
        <v>5</v>
      </c>
      <c r="H382" s="5">
        <v>0.25</v>
      </c>
      <c r="I382" s="5" t="s">
        <v>21</v>
      </c>
      <c r="J382" s="4" t="s">
        <v>13</v>
      </c>
      <c r="K382" s="1" t="str">
        <f>IF(E382&gt;=160000,"Intermedia",IF(E382&gt;=40000,IF(F382&gt;=7,"Intermedia","Pequeña"),IF(E382&gt;=20000,"Tipo I_II","Resto")))</f>
        <v>Resto</v>
      </c>
      <c r="L382" s="2" t="str">
        <f t="shared" si="10"/>
        <v>Resto</v>
      </c>
      <c r="N382" s="49"/>
      <c r="O382" s="50"/>
      <c r="P382" s="50"/>
      <c r="Q382" s="50"/>
    </row>
    <row r="383" spans="1:17" x14ac:dyDescent="0.25">
      <c r="A383" s="61" t="s">
        <v>1148</v>
      </c>
      <c r="B383" s="65">
        <v>19513</v>
      </c>
      <c r="C383" s="3" t="s">
        <v>81</v>
      </c>
      <c r="D383" s="3" t="s">
        <v>1149</v>
      </c>
      <c r="E383" s="1">
        <f>VLOOKUP($B383,Conteo_municipios!$A$2:$I$1123,5)</f>
        <v>5988</v>
      </c>
      <c r="F383" s="75">
        <f>VLOOKUP($B383,Conteo_municipios!$A$2:$I$1123,9)</f>
        <v>3.9</v>
      </c>
      <c r="G383" s="5">
        <v>5</v>
      </c>
      <c r="H383" s="5">
        <v>0.25</v>
      </c>
      <c r="I383" s="5" t="s">
        <v>21</v>
      </c>
      <c r="J383" s="4" t="s">
        <v>13</v>
      </c>
      <c r="K383" s="1" t="str">
        <f>IF(E383&gt;=160000,"Intermedia",IF(E383&gt;=40000,IF(F383&gt;=7,"Intermedia","Pequeña"),IF(E383&gt;=20000,"Tipo I_II","Resto")))</f>
        <v>Resto</v>
      </c>
      <c r="L383" s="2" t="str">
        <f t="shared" si="10"/>
        <v>Resto</v>
      </c>
      <c r="N383" s="49"/>
      <c r="O383" s="50"/>
      <c r="P383" s="50"/>
      <c r="Q383" s="50"/>
    </row>
    <row r="384" spans="1:17" x14ac:dyDescent="0.25">
      <c r="A384" s="61" t="s">
        <v>1368</v>
      </c>
      <c r="B384" s="65">
        <v>19517</v>
      </c>
      <c r="C384" s="3" t="s">
        <v>81</v>
      </c>
      <c r="D384" s="3" t="s">
        <v>1369</v>
      </c>
      <c r="E384" s="1">
        <f>VLOOKUP($B384,Conteo_municipios!$A$2:$I$1123,5)</f>
        <v>7304</v>
      </c>
      <c r="F384" s="75">
        <f>VLOOKUP($B384,Conteo_municipios!$A$2:$I$1123,9)</f>
        <v>4.5999999999999996</v>
      </c>
      <c r="G384" s="5">
        <v>5</v>
      </c>
      <c r="H384" s="5">
        <v>0.25</v>
      </c>
      <c r="I384" s="5" t="s">
        <v>21</v>
      </c>
      <c r="J384" s="4" t="s">
        <v>13</v>
      </c>
      <c r="K384" s="1" t="str">
        <f>IF(E384&gt;=160000,"Intermedia",IF(E384&gt;=40000,IF(F384&gt;=7,"Intermedia","Pequeña"),IF(E384&gt;=20000,"Tipo I_II","Resto")))</f>
        <v>Resto</v>
      </c>
      <c r="L384" s="2" t="str">
        <f t="shared" si="10"/>
        <v>Resto</v>
      </c>
      <c r="N384" s="49"/>
      <c r="O384" s="50"/>
      <c r="P384" s="50"/>
      <c r="Q384" s="50"/>
    </row>
    <row r="385" spans="1:17" x14ac:dyDescent="0.25">
      <c r="A385" s="61" t="s">
        <v>535</v>
      </c>
      <c r="B385" s="65">
        <v>19532</v>
      </c>
      <c r="C385" s="3" t="s">
        <v>81</v>
      </c>
      <c r="D385" s="3" t="s">
        <v>536</v>
      </c>
      <c r="E385" s="1">
        <f>VLOOKUP($B385,Conteo_municipios!$A$2:$I$1123,5)</f>
        <v>17316</v>
      </c>
      <c r="F385" s="75">
        <f>VLOOKUP($B385,Conteo_municipios!$A$2:$I$1123,9)</f>
        <v>3.3000000000000003</v>
      </c>
      <c r="G385" s="5">
        <v>5</v>
      </c>
      <c r="H385" s="5">
        <v>0.25</v>
      </c>
      <c r="I385" s="5" t="s">
        <v>21</v>
      </c>
      <c r="J385" s="4" t="s">
        <v>13</v>
      </c>
      <c r="K385" s="1" t="str">
        <f>IF(E385&gt;=160000,"Intermedia",IF(E385&gt;=40000,IF(F385&gt;=7,"Intermedia","Pequeña"),IF(E385&gt;=20000,"Tipo I_II","Resto")))</f>
        <v>Resto</v>
      </c>
      <c r="L385" s="2" t="str">
        <f t="shared" si="10"/>
        <v>Resto</v>
      </c>
      <c r="N385" s="49"/>
      <c r="O385" s="50"/>
      <c r="P385" s="50"/>
      <c r="Q385" s="50"/>
    </row>
    <row r="386" spans="1:17" x14ac:dyDescent="0.25">
      <c r="A386" s="61" t="s">
        <v>2005</v>
      </c>
      <c r="B386" s="65">
        <v>19533</v>
      </c>
      <c r="C386" s="3" t="s">
        <v>81</v>
      </c>
      <c r="D386" s="3" t="s">
        <v>2006</v>
      </c>
      <c r="E386" s="1">
        <f>VLOOKUP($B386,Conteo_municipios!$A$2:$I$1123,5)</f>
        <v>2932</v>
      </c>
      <c r="F386" s="75">
        <f>VLOOKUP($B386,Conteo_municipios!$A$2:$I$1123,9)</f>
        <v>3.2</v>
      </c>
      <c r="G386" s="5">
        <v>5</v>
      </c>
      <c r="H386" s="5">
        <v>0.25</v>
      </c>
      <c r="I386" s="5" t="s">
        <v>21</v>
      </c>
      <c r="J386" s="4" t="s">
        <v>13</v>
      </c>
      <c r="K386" s="1" t="str">
        <f>IF(E386&gt;=160000,"Intermedia",IF(E386&gt;=40000,IF(F386&gt;=7,"Intermedia","Pequeña"),IF(E386&gt;=20000,"Tipo I_II","Resto")))</f>
        <v>Resto</v>
      </c>
      <c r="L386" s="2" t="str">
        <f t="shared" si="10"/>
        <v>Resto</v>
      </c>
      <c r="N386" s="49"/>
      <c r="O386" s="50"/>
      <c r="P386" s="50"/>
      <c r="Q386" s="50"/>
    </row>
    <row r="387" spans="1:17" x14ac:dyDescent="0.25">
      <c r="A387" s="61" t="s">
        <v>503</v>
      </c>
      <c r="B387" s="65">
        <v>19548</v>
      </c>
      <c r="C387" s="3" t="s">
        <v>81</v>
      </c>
      <c r="D387" s="3" t="s">
        <v>504</v>
      </c>
      <c r="E387" s="1">
        <f>VLOOKUP($B387,Conteo_municipios!$A$2:$I$1123,5)</f>
        <v>13298</v>
      </c>
      <c r="F387" s="75">
        <f>VLOOKUP($B387,Conteo_municipios!$A$2:$I$1123,9)</f>
        <v>4.1999999999999993</v>
      </c>
      <c r="G387" s="5">
        <v>5</v>
      </c>
      <c r="H387" s="5">
        <v>0.25</v>
      </c>
      <c r="I387" s="5" t="s">
        <v>21</v>
      </c>
      <c r="J387" s="4" t="s">
        <v>13</v>
      </c>
      <c r="K387" s="1" t="str">
        <f>IF(E387&gt;=160000,"Intermedia",IF(E387&gt;=40000,IF(F387&gt;=7,"Intermedia","Pequeña"),IF(E387&gt;=20000,"Tipo I_II","Resto")))</f>
        <v>Resto</v>
      </c>
      <c r="L387" s="2" t="str">
        <f t="shared" si="10"/>
        <v>Resto</v>
      </c>
      <c r="N387" s="49"/>
      <c r="O387" s="50"/>
      <c r="P387" s="50"/>
      <c r="Q387" s="50"/>
    </row>
    <row r="388" spans="1:17" x14ac:dyDescent="0.25">
      <c r="A388" s="61" t="s">
        <v>224</v>
      </c>
      <c r="B388" s="65">
        <v>19573</v>
      </c>
      <c r="C388" s="3" t="s">
        <v>81</v>
      </c>
      <c r="D388" s="3" t="s">
        <v>225</v>
      </c>
      <c r="E388" s="1">
        <f>VLOOKUP($B388,Conteo_municipios!$A$2:$I$1123,5)</f>
        <v>39358</v>
      </c>
      <c r="F388" s="75">
        <f>VLOOKUP($B388,Conteo_municipios!$A$2:$I$1123,9)</f>
        <v>4.6999999999999993</v>
      </c>
      <c r="G388" s="5">
        <v>5</v>
      </c>
      <c r="H388" s="5">
        <v>0.25</v>
      </c>
      <c r="I388" s="5" t="s">
        <v>21</v>
      </c>
      <c r="J388" s="4" t="s">
        <v>13</v>
      </c>
      <c r="K388" s="1" t="str">
        <f>IF(E388&gt;=160000,"Intermedia",IF(E388&gt;=40000,IF(F388&gt;=7,"Intermedia","Pequeña"),IF(E388&gt;=20000,"Tipo I_II","Resto")))</f>
        <v>Tipo I_II</v>
      </c>
      <c r="L388" s="2" t="str">
        <f t="shared" si="10"/>
        <v>Tipo I_II_H</v>
      </c>
      <c r="N388" s="49"/>
      <c r="O388" s="50"/>
      <c r="P388" s="50"/>
      <c r="Q388" s="50"/>
    </row>
    <row r="389" spans="1:17" x14ac:dyDescent="0.25">
      <c r="A389" s="61" t="s">
        <v>1605</v>
      </c>
      <c r="B389" s="65">
        <v>19585</v>
      </c>
      <c r="C389" s="3" t="s">
        <v>81</v>
      </c>
      <c r="D389" s="3" t="s">
        <v>1606</v>
      </c>
      <c r="E389" s="1">
        <f>VLOOKUP($B389,Conteo_municipios!$A$2:$I$1123,5)</f>
        <v>3746</v>
      </c>
      <c r="F389" s="75">
        <f>VLOOKUP($B389,Conteo_municipios!$A$2:$I$1123,9)</f>
        <v>4.1999999999999993</v>
      </c>
      <c r="G389" s="5">
        <v>5</v>
      </c>
      <c r="H389" s="5">
        <v>0.25</v>
      </c>
      <c r="I389" s="5" t="s">
        <v>21</v>
      </c>
      <c r="J389" s="4" t="s">
        <v>13</v>
      </c>
      <c r="K389" s="1" t="str">
        <f>IF(E389&gt;=160000,"Intermedia",IF(E389&gt;=40000,IF(F389&gt;=7,"Intermedia","Pequeña"),IF(E389&gt;=20000,"Tipo I_II","Resto")))</f>
        <v>Resto</v>
      </c>
      <c r="L389" s="2" t="str">
        <f t="shared" si="10"/>
        <v>Resto</v>
      </c>
      <c r="N389" s="49"/>
      <c r="O389" s="50"/>
      <c r="P389" s="50"/>
      <c r="Q389" s="50"/>
    </row>
    <row r="390" spans="1:17" x14ac:dyDescent="0.25">
      <c r="A390" s="61" t="s">
        <v>1702</v>
      </c>
      <c r="B390" s="65">
        <v>19622</v>
      </c>
      <c r="C390" s="3" t="s">
        <v>81</v>
      </c>
      <c r="D390" s="3" t="s">
        <v>1703</v>
      </c>
      <c r="E390" s="1">
        <f>VLOOKUP($B390,Conteo_municipios!$A$2:$I$1123,5)</f>
        <v>1921</v>
      </c>
      <c r="F390" s="75">
        <f>VLOOKUP($B390,Conteo_municipios!$A$2:$I$1123,9)</f>
        <v>3.3000000000000003</v>
      </c>
      <c r="G390" s="5">
        <v>5</v>
      </c>
      <c r="H390" s="5">
        <v>0.25</v>
      </c>
      <c r="I390" s="5" t="s">
        <v>21</v>
      </c>
      <c r="J390" s="4" t="s">
        <v>13</v>
      </c>
      <c r="K390" s="1" t="str">
        <f>IF(E390&gt;=160000,"Intermedia",IF(E390&gt;=40000,IF(F390&gt;=7,"Intermedia","Pequeña"),IF(E390&gt;=20000,"Tipo I_II","Resto")))</f>
        <v>Resto</v>
      </c>
      <c r="L390" s="2" t="str">
        <f t="shared" si="10"/>
        <v>Resto</v>
      </c>
      <c r="N390" s="49"/>
      <c r="O390" s="50"/>
      <c r="P390" s="50"/>
      <c r="Q390" s="50"/>
    </row>
    <row r="391" spans="1:17" x14ac:dyDescent="0.25">
      <c r="A391" s="61" t="s">
        <v>1828</v>
      </c>
      <c r="B391" s="65">
        <v>19693</v>
      </c>
      <c r="C391" s="3" t="s">
        <v>81</v>
      </c>
      <c r="D391" s="3" t="s">
        <v>1829</v>
      </c>
      <c r="E391" s="1">
        <f>VLOOKUP($B391,Conteo_municipios!$A$2:$I$1123,5)</f>
        <v>2513</v>
      </c>
      <c r="F391" s="75">
        <f>VLOOKUP($B391,Conteo_municipios!$A$2:$I$1123,9)</f>
        <v>2.9</v>
      </c>
      <c r="G391" s="5">
        <v>5</v>
      </c>
      <c r="H391" s="5">
        <v>0.25</v>
      </c>
      <c r="I391" s="5" t="s">
        <v>21</v>
      </c>
      <c r="J391" s="4" t="s">
        <v>13</v>
      </c>
      <c r="K391" s="1" t="str">
        <f>IF(E391&gt;=160000,"Intermedia",IF(E391&gt;=40000,IF(F391&gt;=7,"Intermedia","Pequeña"),IF(E391&gt;=20000,"Tipo I_II","Resto")))</f>
        <v>Resto</v>
      </c>
      <c r="L391" s="2" t="str">
        <f t="shared" si="10"/>
        <v>Resto</v>
      </c>
      <c r="N391" s="49"/>
      <c r="O391" s="50"/>
      <c r="P391" s="50"/>
      <c r="Q391" s="50"/>
    </row>
    <row r="392" spans="1:17" x14ac:dyDescent="0.25">
      <c r="A392" s="61" t="s">
        <v>221</v>
      </c>
      <c r="B392" s="65">
        <v>19698</v>
      </c>
      <c r="C392" s="3" t="s">
        <v>81</v>
      </c>
      <c r="D392" s="3" t="s">
        <v>222</v>
      </c>
      <c r="E392" s="1">
        <f>VLOOKUP($B392,Conteo_municipios!$A$2:$I$1123,5)</f>
        <v>56923</v>
      </c>
      <c r="F392" s="75">
        <f>VLOOKUP($B392,Conteo_municipios!$A$2:$I$1123,9)</f>
        <v>3.9</v>
      </c>
      <c r="G392" s="5">
        <v>5</v>
      </c>
      <c r="H392" s="5">
        <v>0.25</v>
      </c>
      <c r="I392" s="5" t="s">
        <v>21</v>
      </c>
      <c r="J392" s="4" t="s">
        <v>13</v>
      </c>
      <c r="K392" s="1" t="str">
        <f>IF(E392&gt;=160000,"Intermedia",IF(E392&gt;=40000,IF(F392&gt;=7,"Intermedia","Pequeña"),IF(E392&gt;=20000,"Tipo I_II","Resto")))</f>
        <v>Pequeña</v>
      </c>
      <c r="L392" s="2" t="str">
        <f t="shared" si="10"/>
        <v>Pequeña_H</v>
      </c>
      <c r="N392" s="49"/>
      <c r="O392" s="50"/>
      <c r="P392" s="50"/>
      <c r="Q392" s="50"/>
    </row>
    <row r="393" spans="1:17" x14ac:dyDescent="0.25">
      <c r="A393" s="61" t="s">
        <v>1640</v>
      </c>
      <c r="B393" s="65">
        <v>19701</v>
      </c>
      <c r="C393" s="3" t="s">
        <v>81</v>
      </c>
      <c r="D393" s="3" t="s">
        <v>514</v>
      </c>
      <c r="E393" s="1">
        <f>VLOOKUP($B393,Conteo_municipios!$A$2:$I$1123,5)</f>
        <v>1361</v>
      </c>
      <c r="F393" s="75">
        <f>VLOOKUP($B393,Conteo_municipios!$A$2:$I$1123,9)</f>
        <v>2.4</v>
      </c>
      <c r="G393" s="5">
        <v>6</v>
      </c>
      <c r="H393" s="5">
        <v>0.3</v>
      </c>
      <c r="I393" s="5" t="s">
        <v>21</v>
      </c>
      <c r="J393" s="4" t="s">
        <v>13</v>
      </c>
      <c r="K393" s="1" t="str">
        <f>IF(E393&gt;=160000,"Intermedia",IF(E393&gt;=40000,IF(F393&gt;=7,"Intermedia","Pequeña"),IF(E393&gt;=20000,"Tipo I_II","Resto")))</f>
        <v>Resto</v>
      </c>
      <c r="L393" s="2" t="str">
        <f t="shared" si="10"/>
        <v>Resto</v>
      </c>
      <c r="N393" s="49"/>
      <c r="O393" s="50"/>
      <c r="P393" s="50"/>
      <c r="Q393" s="50"/>
    </row>
    <row r="394" spans="1:17" x14ac:dyDescent="0.25">
      <c r="A394" s="61" t="s">
        <v>1119</v>
      </c>
      <c r="B394" s="65">
        <v>19743</v>
      </c>
      <c r="C394" s="3" t="s">
        <v>81</v>
      </c>
      <c r="D394" s="3" t="s">
        <v>1120</v>
      </c>
      <c r="E394" s="1">
        <f>VLOOKUP($B394,Conteo_municipios!$A$2:$I$1123,5)</f>
        <v>5089</v>
      </c>
      <c r="F394" s="75">
        <f>VLOOKUP($B394,Conteo_municipios!$A$2:$I$1123,9)</f>
        <v>3.5</v>
      </c>
      <c r="G394" s="5">
        <v>5</v>
      </c>
      <c r="H394" s="5">
        <v>0.25</v>
      </c>
      <c r="I394" s="5" t="s">
        <v>21</v>
      </c>
      <c r="J394" s="4" t="s">
        <v>13</v>
      </c>
      <c r="K394" s="1" t="str">
        <f>IF(E394&gt;=160000,"Intermedia",IF(E394&gt;=40000,IF(F394&gt;=7,"Intermedia","Pequeña"),IF(E394&gt;=20000,"Tipo I_II","Resto")))</f>
        <v>Resto</v>
      </c>
      <c r="L394" s="2" t="str">
        <f t="shared" si="10"/>
        <v>Resto</v>
      </c>
      <c r="N394" s="49"/>
      <c r="O394" s="50"/>
      <c r="P394" s="50"/>
      <c r="Q394" s="50"/>
    </row>
    <row r="395" spans="1:17" x14ac:dyDescent="0.25">
      <c r="A395" s="61" t="s">
        <v>2070</v>
      </c>
      <c r="B395" s="65">
        <v>19760</v>
      </c>
      <c r="C395" s="3" t="s">
        <v>81</v>
      </c>
      <c r="D395" s="3" t="s">
        <v>2071</v>
      </c>
      <c r="E395" s="1">
        <f>VLOOKUP($B395,Conteo_municipios!$A$2:$I$1123,5)</f>
        <v>1905</v>
      </c>
      <c r="F395" s="75">
        <f>VLOOKUP($B395,Conteo_municipios!$A$2:$I$1123,9)</f>
        <v>3.5</v>
      </c>
      <c r="G395" s="5">
        <v>5</v>
      </c>
      <c r="H395" s="5">
        <v>0.25</v>
      </c>
      <c r="I395" s="5" t="s">
        <v>21</v>
      </c>
      <c r="J395" s="4" t="s">
        <v>13</v>
      </c>
      <c r="K395" s="1" t="str">
        <f>IF(E395&gt;=160000,"Intermedia",IF(E395&gt;=40000,IF(F395&gt;=7,"Intermedia","Pequeña"),IF(E395&gt;=20000,"Tipo I_II","Resto")))</f>
        <v>Resto</v>
      </c>
      <c r="L395" s="2" t="str">
        <f t="shared" si="10"/>
        <v>Resto</v>
      </c>
      <c r="N395" s="49"/>
      <c r="O395" s="50"/>
      <c r="P395" s="50"/>
      <c r="Q395" s="50"/>
    </row>
    <row r="396" spans="1:17" x14ac:dyDescent="0.25">
      <c r="A396" s="61" t="s">
        <v>1069</v>
      </c>
      <c r="B396" s="65">
        <v>19780</v>
      </c>
      <c r="C396" s="3" t="s">
        <v>81</v>
      </c>
      <c r="D396" s="3" t="s">
        <v>1070</v>
      </c>
      <c r="E396" s="1">
        <f>VLOOKUP($B396,Conteo_municipios!$A$2:$I$1123,5)</f>
        <v>7013</v>
      </c>
      <c r="F396" s="75">
        <f>VLOOKUP($B396,Conteo_municipios!$A$2:$I$1123,9)</f>
        <v>4.3</v>
      </c>
      <c r="G396" s="5">
        <v>5</v>
      </c>
      <c r="H396" s="5">
        <v>0.25</v>
      </c>
      <c r="I396" s="5" t="s">
        <v>21</v>
      </c>
      <c r="J396" s="4" t="s">
        <v>13</v>
      </c>
      <c r="K396" s="1" t="str">
        <f>IF(E396&gt;=160000,"Intermedia",IF(E396&gt;=40000,IF(F396&gt;=7,"Intermedia","Pequeña"),IF(E396&gt;=20000,"Tipo I_II","Resto")))</f>
        <v>Resto</v>
      </c>
      <c r="L396" s="2" t="str">
        <f t="shared" si="10"/>
        <v>Resto</v>
      </c>
      <c r="N396" s="49"/>
      <c r="O396" s="50"/>
      <c r="P396" s="50"/>
      <c r="Q396" s="50"/>
    </row>
    <row r="397" spans="1:17" x14ac:dyDescent="0.25">
      <c r="A397" s="61" t="s">
        <v>1718</v>
      </c>
      <c r="B397" s="65">
        <v>19785</v>
      </c>
      <c r="C397" s="3" t="s">
        <v>81</v>
      </c>
      <c r="D397" s="3" t="s">
        <v>85</v>
      </c>
      <c r="E397" s="1">
        <f>VLOOKUP($B397,Conteo_municipios!$A$2:$I$1123,5)</f>
        <v>1463</v>
      </c>
      <c r="F397" s="75">
        <f>VLOOKUP($B397,Conteo_municipios!$A$2:$I$1123,9)</f>
        <v>2.3000000000000003</v>
      </c>
      <c r="G397" s="5">
        <v>5</v>
      </c>
      <c r="H397" s="5">
        <v>0.25</v>
      </c>
      <c r="I397" s="5" t="s">
        <v>21</v>
      </c>
      <c r="J397" s="4" t="s">
        <v>13</v>
      </c>
      <c r="K397" s="1" t="str">
        <f>IF(E397&gt;=160000,"Intermedia",IF(E397&gt;=40000,IF(F397&gt;=7,"Intermedia","Pequeña"),IF(E397&gt;=20000,"Tipo I_II","Resto")))</f>
        <v>Resto</v>
      </c>
      <c r="L397" s="2" t="str">
        <f t="shared" si="10"/>
        <v>Resto</v>
      </c>
      <c r="N397" s="49"/>
      <c r="O397" s="50"/>
      <c r="P397" s="50"/>
      <c r="Q397" s="50"/>
    </row>
    <row r="398" spans="1:17" x14ac:dyDescent="0.25">
      <c r="A398" s="61" t="s">
        <v>571</v>
      </c>
      <c r="B398" s="65">
        <v>19807</v>
      </c>
      <c r="C398" s="3" t="s">
        <v>81</v>
      </c>
      <c r="D398" s="3" t="s">
        <v>572</v>
      </c>
      <c r="E398" s="1">
        <f>VLOOKUP($B398,Conteo_municipios!$A$2:$I$1123,5)</f>
        <v>13988</v>
      </c>
      <c r="F398" s="75">
        <f>VLOOKUP($B398,Conteo_municipios!$A$2:$I$1123,9)</f>
        <v>3.6</v>
      </c>
      <c r="G398" s="5">
        <v>5</v>
      </c>
      <c r="H398" s="5">
        <v>0.25</v>
      </c>
      <c r="I398" s="5" t="s">
        <v>21</v>
      </c>
      <c r="J398" s="4" t="s">
        <v>13</v>
      </c>
      <c r="K398" s="1" t="str">
        <f>IF(E398&gt;=160000,"Intermedia",IF(E398&gt;=40000,IF(F398&gt;=7,"Intermedia","Pequeña"),IF(E398&gt;=20000,"Tipo I_II","Resto")))</f>
        <v>Resto</v>
      </c>
      <c r="L398" s="2" t="str">
        <f t="shared" si="10"/>
        <v>Resto</v>
      </c>
      <c r="N398" s="49"/>
      <c r="O398" s="50"/>
      <c r="P398" s="50"/>
      <c r="Q398" s="50"/>
    </row>
    <row r="399" spans="1:17" x14ac:dyDescent="0.25">
      <c r="A399" s="61" t="s">
        <v>1210</v>
      </c>
      <c r="B399" s="65">
        <v>19809</v>
      </c>
      <c r="C399" s="3" t="s">
        <v>81</v>
      </c>
      <c r="D399" s="3" t="s">
        <v>1211</v>
      </c>
      <c r="E399" s="1">
        <f>VLOOKUP($B399,Conteo_municipios!$A$2:$I$1123,5)</f>
        <v>8813</v>
      </c>
      <c r="F399" s="75">
        <f>VLOOKUP($B399,Conteo_municipios!$A$2:$I$1123,9)</f>
        <v>4.0999999999999996</v>
      </c>
      <c r="G399" s="5">
        <v>9</v>
      </c>
      <c r="H399" s="5">
        <v>0.45</v>
      </c>
      <c r="I399" s="5" t="s">
        <v>21</v>
      </c>
      <c r="J399" s="4" t="s">
        <v>71</v>
      </c>
      <c r="K399" s="1" t="str">
        <f>IF(E399&gt;=160000,"Intermedia",IF(E399&gt;=40000,IF(F399&gt;=7,"Intermedia","Pequeña"),IF(E399&gt;=20000,"Tipo I_II","Resto")))</f>
        <v>Resto</v>
      </c>
      <c r="L399" s="2" t="str">
        <f t="shared" si="10"/>
        <v>Resto</v>
      </c>
      <c r="N399" s="49"/>
      <c r="O399" s="50"/>
      <c r="P399" s="50"/>
      <c r="Q399" s="50"/>
    </row>
    <row r="400" spans="1:17" x14ac:dyDescent="0.25">
      <c r="A400" s="61" t="s">
        <v>1625</v>
      </c>
      <c r="B400" s="65">
        <v>19821</v>
      </c>
      <c r="C400" s="3" t="s">
        <v>81</v>
      </c>
      <c r="D400" s="3" t="s">
        <v>1626</v>
      </c>
      <c r="E400" s="1">
        <f>VLOOKUP($B400,Conteo_municipios!$A$2:$I$1123,5)</f>
        <v>3918</v>
      </c>
      <c r="F400" s="75">
        <f>VLOOKUP($B400,Conteo_municipios!$A$2:$I$1123,9)</f>
        <v>5.1999999999999993</v>
      </c>
      <c r="G400" s="5">
        <v>5</v>
      </c>
      <c r="H400" s="5">
        <v>0.25</v>
      </c>
      <c r="I400" s="5" t="s">
        <v>21</v>
      </c>
      <c r="J400" s="4" t="s">
        <v>13</v>
      </c>
      <c r="K400" s="1" t="str">
        <f>IF(E400&gt;=160000,"Intermedia",IF(E400&gt;=40000,IF(F400&gt;=7,"Intermedia","Pequeña"),IF(E400&gt;=20000,"Tipo I_II","Resto")))</f>
        <v>Resto</v>
      </c>
      <c r="L400" s="2" t="str">
        <f t="shared" si="10"/>
        <v>Resto</v>
      </c>
      <c r="N400" s="49"/>
      <c r="O400" s="50"/>
      <c r="P400" s="50"/>
      <c r="Q400" s="50"/>
    </row>
    <row r="401" spans="1:17" x14ac:dyDescent="0.25">
      <c r="A401" s="61" t="s">
        <v>1715</v>
      </c>
      <c r="B401" s="65">
        <v>19824</v>
      </c>
      <c r="C401" s="3" t="s">
        <v>81</v>
      </c>
      <c r="D401" s="3" t="s">
        <v>1716</v>
      </c>
      <c r="E401" s="1">
        <f>VLOOKUP($B401,Conteo_municipios!$A$2:$I$1123,5)</f>
        <v>2527</v>
      </c>
      <c r="F401" s="75">
        <f>VLOOKUP($B401,Conteo_municipios!$A$2:$I$1123,9)</f>
        <v>6.6999999999999993</v>
      </c>
      <c r="G401" s="5">
        <v>5</v>
      </c>
      <c r="H401" s="5">
        <v>0.25</v>
      </c>
      <c r="I401" s="5" t="s">
        <v>21</v>
      </c>
      <c r="J401" s="4" t="s">
        <v>13</v>
      </c>
      <c r="K401" s="1" t="str">
        <f>IF(E401&gt;=160000,"Intermedia",IF(E401&gt;=40000,IF(F401&gt;=7,"Intermedia","Pequeña"),IF(E401&gt;=20000,"Tipo I_II","Resto")))</f>
        <v>Resto</v>
      </c>
      <c r="L401" s="2" t="str">
        <f t="shared" si="10"/>
        <v>Resto</v>
      </c>
      <c r="N401" s="49"/>
      <c r="O401" s="50"/>
      <c r="P401" s="50"/>
      <c r="Q401" s="50"/>
    </row>
    <row r="402" spans="1:17" x14ac:dyDescent="0.25">
      <c r="A402" s="61" t="s">
        <v>605</v>
      </c>
      <c r="B402" s="65">
        <v>19845</v>
      </c>
      <c r="C402" s="3" t="s">
        <v>81</v>
      </c>
      <c r="D402" s="3" t="s">
        <v>606</v>
      </c>
      <c r="E402" s="1">
        <f>VLOOKUP($B402,Conteo_municipios!$A$2:$I$1123,5)</f>
        <v>15316</v>
      </c>
      <c r="F402" s="75">
        <f>VLOOKUP($B402,Conteo_municipios!$A$2:$I$1123,9)</f>
        <v>4.3999999999999995</v>
      </c>
      <c r="G402" s="5">
        <v>5</v>
      </c>
      <c r="H402" s="5">
        <v>0.25</v>
      </c>
      <c r="I402" s="5" t="s">
        <v>21</v>
      </c>
      <c r="J402" s="4" t="s">
        <v>13</v>
      </c>
      <c r="K402" s="1" t="str">
        <f>IF(E402&gt;=160000,"Intermedia",IF(E402&gt;=40000,IF(F402&gt;=7,"Intermedia","Pequeña"),IF(E402&gt;=20000,"Tipo I_II","Resto")))</f>
        <v>Resto</v>
      </c>
      <c r="L402" s="2" t="str">
        <f t="shared" si="10"/>
        <v>Resto</v>
      </c>
      <c r="N402" s="49"/>
      <c r="O402" s="50"/>
      <c r="P402" s="50"/>
      <c r="Q402" s="50"/>
    </row>
    <row r="403" spans="1:17" x14ac:dyDescent="0.25">
      <c r="A403" s="61" t="s">
        <v>67</v>
      </c>
      <c r="B403" s="64">
        <v>20001</v>
      </c>
      <c r="C403" s="1" t="s">
        <v>68</v>
      </c>
      <c r="D403" s="1" t="s">
        <v>69</v>
      </c>
      <c r="E403" s="1">
        <f>VLOOKUP($B403,Conteo_municipios!$A$2:$I$1123,5)</f>
        <v>430486</v>
      </c>
      <c r="F403" s="75">
        <f>VLOOKUP($B403,Conteo_municipios!$A$2:$I$1123,9)</f>
        <v>5.3</v>
      </c>
      <c r="G403" s="4">
        <v>2</v>
      </c>
      <c r="H403" s="4">
        <v>0.1</v>
      </c>
      <c r="I403" s="4" t="s">
        <v>25</v>
      </c>
      <c r="J403" s="4" t="s">
        <v>26</v>
      </c>
      <c r="K403" s="1" t="str">
        <f>IF(E403&gt;=160000,"Intermedia",IF(E403&gt;=40000,IF(F403&gt;=7,"Intermedia","Pequeña"),IF(E403&gt;=20000,"Tipo I_II","Resto")))</f>
        <v>Intermedia</v>
      </c>
      <c r="L403" s="2" t="str">
        <f t="shared" ref="L403:L466" si="11">+IF(K403="ESPECIAL",D403,IF(K403="Resto","Resto",IF(I403="H",K403&amp;"_"&amp;I403,K403&amp;"_L|M")))</f>
        <v>Intermedia_L|M</v>
      </c>
      <c r="N403" s="49"/>
      <c r="O403" s="50"/>
      <c r="P403" s="50"/>
      <c r="Q403" s="50"/>
    </row>
    <row r="404" spans="1:17" x14ac:dyDescent="0.25">
      <c r="A404" s="61" t="s">
        <v>149</v>
      </c>
      <c r="B404" s="65">
        <v>20011</v>
      </c>
      <c r="C404" s="3" t="s">
        <v>68</v>
      </c>
      <c r="D404" s="3" t="s">
        <v>150</v>
      </c>
      <c r="E404" s="1">
        <f>VLOOKUP($B404,Conteo_municipios!$A$2:$I$1123,5)</f>
        <v>88445</v>
      </c>
      <c r="F404" s="75">
        <f>VLOOKUP($B404,Conteo_municipios!$A$2:$I$1123,9)</f>
        <v>3.4</v>
      </c>
      <c r="G404" s="5">
        <v>3</v>
      </c>
      <c r="H404" s="5">
        <v>0.15</v>
      </c>
      <c r="I404" s="5" t="s">
        <v>12</v>
      </c>
      <c r="J404" s="4" t="s">
        <v>13</v>
      </c>
      <c r="K404" s="1" t="str">
        <f>IF(E404&gt;=160000,"Intermedia",IF(E404&gt;=40000,IF(F404&gt;=7,"Intermedia","Pequeña"),IF(E404&gt;=20000,"Tipo I_II","Resto")))</f>
        <v>Pequeña</v>
      </c>
      <c r="L404" s="2" t="str">
        <f t="shared" si="11"/>
        <v>Pequeña_L|M</v>
      </c>
      <c r="N404" s="49"/>
      <c r="O404" s="50"/>
      <c r="P404" s="50"/>
      <c r="Q404" s="50"/>
    </row>
    <row r="405" spans="1:17" x14ac:dyDescent="0.25">
      <c r="A405" s="61" t="s">
        <v>230</v>
      </c>
      <c r="B405" s="65">
        <v>20013</v>
      </c>
      <c r="C405" s="3" t="s">
        <v>68</v>
      </c>
      <c r="D405" s="3" t="s">
        <v>231</v>
      </c>
      <c r="E405" s="1">
        <f>VLOOKUP($B405,Conteo_municipios!$A$2:$I$1123,5)</f>
        <v>53590</v>
      </c>
      <c r="F405" s="75">
        <f>VLOOKUP($B405,Conteo_municipios!$A$2:$I$1123,9)</f>
        <v>4.1999999999999993</v>
      </c>
      <c r="G405" s="5">
        <v>2</v>
      </c>
      <c r="H405" s="5">
        <v>0.1</v>
      </c>
      <c r="I405" s="5" t="s">
        <v>25</v>
      </c>
      <c r="J405" s="4" t="s">
        <v>26</v>
      </c>
      <c r="K405" s="1" t="str">
        <f>IF(E405&gt;=160000,"Intermedia",IF(E405&gt;=40000,IF(F405&gt;=7,"Intermedia","Pequeña"),IF(E405&gt;=20000,"Tipo I_II","Resto")))</f>
        <v>Pequeña</v>
      </c>
      <c r="L405" s="2" t="str">
        <f t="shared" si="11"/>
        <v>Pequeña_L|M</v>
      </c>
      <c r="N405" s="49"/>
      <c r="O405" s="50"/>
      <c r="P405" s="50"/>
      <c r="Q405" s="50"/>
    </row>
    <row r="406" spans="1:17" x14ac:dyDescent="0.25">
      <c r="A406" s="61" t="s">
        <v>695</v>
      </c>
      <c r="B406" s="65">
        <v>20032</v>
      </c>
      <c r="C406" s="3" t="s">
        <v>68</v>
      </c>
      <c r="D406" s="3" t="s">
        <v>696</v>
      </c>
      <c r="E406" s="1">
        <f>VLOOKUP($B406,Conteo_municipios!$A$2:$I$1123,5)</f>
        <v>14238</v>
      </c>
      <c r="F406" s="75">
        <f>VLOOKUP($B406,Conteo_municipios!$A$2:$I$1123,9)</f>
        <v>4.5999999999999996</v>
      </c>
      <c r="G406" s="5">
        <v>2</v>
      </c>
      <c r="H406" s="5">
        <v>0.1</v>
      </c>
      <c r="I406" s="5" t="s">
        <v>25</v>
      </c>
      <c r="J406" s="4" t="s">
        <v>26</v>
      </c>
      <c r="K406" s="1" t="str">
        <f>IF(E406&gt;=160000,"Intermedia",IF(E406&gt;=40000,IF(F406&gt;=7,"Intermedia","Pequeña"),IF(E406&gt;=20000,"Tipo I_II","Resto")))</f>
        <v>Resto</v>
      </c>
      <c r="L406" s="2" t="str">
        <f t="shared" si="11"/>
        <v>Resto</v>
      </c>
      <c r="N406" s="49"/>
      <c r="O406" s="50"/>
      <c r="P406" s="50"/>
      <c r="Q406" s="50"/>
    </row>
    <row r="407" spans="1:17" x14ac:dyDescent="0.25">
      <c r="A407" s="61" t="s">
        <v>642</v>
      </c>
      <c r="B407" s="65">
        <v>20045</v>
      </c>
      <c r="C407" s="3" t="s">
        <v>68</v>
      </c>
      <c r="D407" s="3" t="s">
        <v>643</v>
      </c>
      <c r="E407" s="1">
        <f>VLOOKUP($B407,Conteo_municipios!$A$2:$I$1123,5)</f>
        <v>16246</v>
      </c>
      <c r="F407" s="75">
        <f>VLOOKUP($B407,Conteo_municipios!$A$2:$I$1123,9)</f>
        <v>4</v>
      </c>
      <c r="G407" s="5">
        <v>2</v>
      </c>
      <c r="H407" s="5">
        <v>0.1</v>
      </c>
      <c r="I407" s="5" t="s">
        <v>25</v>
      </c>
      <c r="J407" s="4" t="s">
        <v>26</v>
      </c>
      <c r="K407" s="1" t="str">
        <f>IF(E407&gt;=160000,"Intermedia",IF(E407&gt;=40000,IF(F407&gt;=7,"Intermedia","Pequeña"),IF(E407&gt;=20000,"Tipo I_II","Resto")))</f>
        <v>Resto</v>
      </c>
      <c r="L407" s="2" t="str">
        <f t="shared" si="11"/>
        <v>Resto</v>
      </c>
      <c r="N407" s="49"/>
      <c r="O407" s="50"/>
      <c r="P407" s="50"/>
      <c r="Q407" s="50"/>
    </row>
    <row r="408" spans="1:17" x14ac:dyDescent="0.25">
      <c r="A408" s="61" t="s">
        <v>282</v>
      </c>
      <c r="B408" s="65">
        <v>20060</v>
      </c>
      <c r="C408" s="3" t="s">
        <v>68</v>
      </c>
      <c r="D408" s="3" t="s">
        <v>283</v>
      </c>
      <c r="E408" s="1">
        <f>VLOOKUP($B408,Conteo_municipios!$A$2:$I$1123,5)</f>
        <v>35101</v>
      </c>
      <c r="F408" s="75">
        <f>VLOOKUP($B408,Conteo_municipios!$A$2:$I$1123,9)</f>
        <v>4.3999999999999995</v>
      </c>
      <c r="G408" s="5">
        <v>2</v>
      </c>
      <c r="H408" s="5">
        <v>0.1</v>
      </c>
      <c r="I408" s="5" t="s">
        <v>25</v>
      </c>
      <c r="J408" s="4" t="s">
        <v>26</v>
      </c>
      <c r="K408" s="1" t="str">
        <f>IF(E408&gt;=160000,"Intermedia",IF(E408&gt;=40000,IF(F408&gt;=7,"Intermedia","Pequeña"),IF(E408&gt;=20000,"Tipo I_II","Resto")))</f>
        <v>Tipo I_II</v>
      </c>
      <c r="L408" s="2" t="str">
        <f t="shared" si="11"/>
        <v>Tipo I_II_L|M</v>
      </c>
      <c r="N408" s="49"/>
      <c r="O408" s="50"/>
      <c r="P408" s="50"/>
      <c r="Q408" s="50"/>
    </row>
    <row r="409" spans="1:17" x14ac:dyDescent="0.25">
      <c r="A409" s="61" t="s">
        <v>565</v>
      </c>
      <c r="B409" s="65">
        <v>20175</v>
      </c>
      <c r="C409" s="3" t="s">
        <v>68</v>
      </c>
      <c r="D409" s="3" t="s">
        <v>566</v>
      </c>
      <c r="E409" s="1">
        <f>VLOOKUP($B409,Conteo_municipios!$A$2:$I$1123,5)</f>
        <v>24219</v>
      </c>
      <c r="F409" s="75">
        <f>VLOOKUP($B409,Conteo_municipios!$A$2:$I$1123,9)</f>
        <v>4</v>
      </c>
      <c r="G409" s="5">
        <v>2</v>
      </c>
      <c r="H409" s="5">
        <v>0.1</v>
      </c>
      <c r="I409" s="5" t="s">
        <v>25</v>
      </c>
      <c r="J409" s="4" t="s">
        <v>26</v>
      </c>
      <c r="K409" s="1" t="str">
        <f>IF(E409&gt;=160000,"Intermedia",IF(E409&gt;=40000,IF(F409&gt;=7,"Intermedia","Pequeña"),IF(E409&gt;=20000,"Tipo I_II","Resto")))</f>
        <v>Tipo I_II</v>
      </c>
      <c r="L409" s="2" t="str">
        <f t="shared" si="11"/>
        <v>Tipo I_II_L|M</v>
      </c>
      <c r="N409" s="49"/>
      <c r="O409" s="50"/>
      <c r="P409" s="50"/>
      <c r="Q409" s="50"/>
    </row>
    <row r="410" spans="1:17" x14ac:dyDescent="0.25">
      <c r="A410" s="61" t="s">
        <v>491</v>
      </c>
      <c r="B410" s="65">
        <v>20178</v>
      </c>
      <c r="C410" s="3" t="s">
        <v>68</v>
      </c>
      <c r="D410" s="3" t="s">
        <v>492</v>
      </c>
      <c r="E410" s="1">
        <f>VLOOKUP($B410,Conteo_municipios!$A$2:$I$1123,5)</f>
        <v>25044</v>
      </c>
      <c r="F410" s="75">
        <f>VLOOKUP($B410,Conteo_municipios!$A$2:$I$1123,9)</f>
        <v>3.6</v>
      </c>
      <c r="G410" s="5">
        <v>2</v>
      </c>
      <c r="H410" s="5">
        <v>0.1</v>
      </c>
      <c r="I410" s="5" t="s">
        <v>25</v>
      </c>
      <c r="J410" s="4" t="s">
        <v>26</v>
      </c>
      <c r="K410" s="1" t="str">
        <f>IF(E410&gt;=160000,"Intermedia",IF(E410&gt;=40000,IF(F410&gt;=7,"Intermedia","Pequeña"),IF(E410&gt;=20000,"Tipo I_II","Resto")))</f>
        <v>Tipo I_II</v>
      </c>
      <c r="L410" s="2" t="str">
        <f t="shared" si="11"/>
        <v>Tipo I_II_L|M</v>
      </c>
      <c r="N410" s="49"/>
      <c r="O410" s="50"/>
      <c r="P410" s="50"/>
      <c r="Q410" s="50"/>
    </row>
    <row r="411" spans="1:17" x14ac:dyDescent="0.25">
      <c r="A411" s="61" t="s">
        <v>399</v>
      </c>
      <c r="B411" s="65">
        <v>20228</v>
      </c>
      <c r="C411" s="3" t="s">
        <v>68</v>
      </c>
      <c r="D411" s="3" t="s">
        <v>400</v>
      </c>
      <c r="E411" s="1">
        <f>VLOOKUP($B411,Conteo_municipios!$A$2:$I$1123,5)</f>
        <v>31382</v>
      </c>
      <c r="F411" s="75">
        <f>VLOOKUP($B411,Conteo_municipios!$A$2:$I$1123,9)</f>
        <v>4</v>
      </c>
      <c r="G411" s="5">
        <v>3</v>
      </c>
      <c r="H411" s="5">
        <v>0.15</v>
      </c>
      <c r="I411" s="5" t="s">
        <v>12</v>
      </c>
      <c r="J411" s="4" t="s">
        <v>13</v>
      </c>
      <c r="K411" s="1" t="str">
        <f>IF(E411&gt;=160000,"Intermedia",IF(E411&gt;=40000,IF(F411&gt;=7,"Intermedia","Pequeña"),IF(E411&gt;=20000,"Tipo I_II","Resto")))</f>
        <v>Tipo I_II</v>
      </c>
      <c r="L411" s="2" t="str">
        <f t="shared" si="11"/>
        <v>Tipo I_II_L|M</v>
      </c>
      <c r="N411" s="49"/>
      <c r="O411" s="50"/>
      <c r="P411" s="50"/>
      <c r="Q411" s="50"/>
    </row>
    <row r="412" spans="1:17" x14ac:dyDescent="0.25">
      <c r="A412" s="61" t="s">
        <v>391</v>
      </c>
      <c r="B412" s="65">
        <v>20238</v>
      </c>
      <c r="C412" s="3" t="s">
        <v>68</v>
      </c>
      <c r="D412" s="3" t="s">
        <v>392</v>
      </c>
      <c r="E412" s="1">
        <f>VLOOKUP($B412,Conteo_municipios!$A$2:$I$1123,5)</f>
        <v>25357</v>
      </c>
      <c r="F412" s="75">
        <f>VLOOKUP($B412,Conteo_municipios!$A$2:$I$1123,9)</f>
        <v>3.9</v>
      </c>
      <c r="G412" s="5">
        <v>2</v>
      </c>
      <c r="H412" s="5">
        <v>0.1</v>
      </c>
      <c r="I412" s="5" t="s">
        <v>25</v>
      </c>
      <c r="J412" s="4" t="s">
        <v>26</v>
      </c>
      <c r="K412" s="1" t="str">
        <f>IF(E412&gt;=160000,"Intermedia",IF(E412&gt;=40000,IF(F412&gt;=7,"Intermedia","Pequeña"),IF(E412&gt;=20000,"Tipo I_II","Resto")))</f>
        <v>Tipo I_II</v>
      </c>
      <c r="L412" s="2" t="str">
        <f t="shared" si="11"/>
        <v>Tipo I_II_L|M</v>
      </c>
      <c r="N412" s="49"/>
      <c r="O412" s="50"/>
      <c r="P412" s="50"/>
      <c r="Q412" s="50"/>
    </row>
    <row r="413" spans="1:17" x14ac:dyDescent="0.25">
      <c r="A413" s="61" t="s">
        <v>1175</v>
      </c>
      <c r="B413" s="65">
        <v>20250</v>
      </c>
      <c r="C413" s="3" t="s">
        <v>68</v>
      </c>
      <c r="D413" s="3" t="s">
        <v>1176</v>
      </c>
      <c r="E413" s="1">
        <f>VLOOKUP($B413,Conteo_municipios!$A$2:$I$1123,5)</f>
        <v>31642</v>
      </c>
      <c r="F413" s="75">
        <f>VLOOKUP($B413,Conteo_municipios!$A$2:$I$1123,9)</f>
        <v>3.4</v>
      </c>
      <c r="G413" s="5">
        <v>2</v>
      </c>
      <c r="H413" s="5">
        <v>0.1</v>
      </c>
      <c r="I413" s="5" t="s">
        <v>25</v>
      </c>
      <c r="J413" s="4" t="s">
        <v>26</v>
      </c>
      <c r="K413" s="1" t="str">
        <f>IF(E413&gt;=160000,"Intermedia",IF(E413&gt;=40000,IF(F413&gt;=7,"Intermedia","Pequeña"),IF(E413&gt;=20000,"Tipo I_II","Resto")))</f>
        <v>Tipo I_II</v>
      </c>
      <c r="L413" s="2" t="str">
        <f t="shared" si="11"/>
        <v>Tipo I_II_L|M</v>
      </c>
      <c r="N413" s="49"/>
      <c r="O413" s="50"/>
      <c r="P413" s="50"/>
      <c r="Q413" s="50"/>
    </row>
    <row r="414" spans="1:17" x14ac:dyDescent="0.25">
      <c r="A414" s="61" t="s">
        <v>733</v>
      </c>
      <c r="B414" s="65">
        <v>20295</v>
      </c>
      <c r="C414" s="3" t="s">
        <v>68</v>
      </c>
      <c r="D414" s="3" t="s">
        <v>734</v>
      </c>
      <c r="E414" s="1">
        <f>VLOOKUP($B414,Conteo_municipios!$A$2:$I$1123,5)</f>
        <v>11356</v>
      </c>
      <c r="F414" s="75">
        <f>VLOOKUP($B414,Conteo_municipios!$A$2:$I$1123,9)</f>
        <v>3.5</v>
      </c>
      <c r="G414" s="5">
        <v>3</v>
      </c>
      <c r="H414" s="5">
        <v>0.15</v>
      </c>
      <c r="I414" s="5" t="s">
        <v>12</v>
      </c>
      <c r="J414" s="4" t="s">
        <v>13</v>
      </c>
      <c r="K414" s="1" t="str">
        <f>IF(E414&gt;=160000,"Intermedia",IF(E414&gt;=40000,IF(F414&gt;=7,"Intermedia","Pequeña"),IF(E414&gt;=20000,"Tipo I_II","Resto")))</f>
        <v>Resto</v>
      </c>
      <c r="L414" s="2" t="str">
        <f t="shared" si="11"/>
        <v>Resto</v>
      </c>
      <c r="N414" s="49"/>
      <c r="O414" s="50"/>
      <c r="P414" s="50"/>
      <c r="Q414" s="50"/>
    </row>
    <row r="415" spans="1:17" x14ac:dyDescent="0.25">
      <c r="A415" s="61" t="s">
        <v>1679</v>
      </c>
      <c r="B415" s="65">
        <v>20310</v>
      </c>
      <c r="C415" s="3" t="s">
        <v>68</v>
      </c>
      <c r="D415" s="3" t="s">
        <v>1680</v>
      </c>
      <c r="E415" s="1">
        <f>VLOOKUP($B415,Conteo_municipios!$A$2:$I$1123,5)</f>
        <v>1861</v>
      </c>
      <c r="F415" s="75">
        <f>VLOOKUP($B415,Conteo_municipios!$A$2:$I$1123,9)</f>
        <v>3.5</v>
      </c>
      <c r="G415" s="5">
        <v>4</v>
      </c>
      <c r="H415" s="5">
        <v>0.2</v>
      </c>
      <c r="I415" s="5" t="s">
        <v>21</v>
      </c>
      <c r="J415" s="4" t="s">
        <v>13</v>
      </c>
      <c r="K415" s="1" t="str">
        <f>IF(E415&gt;=160000,"Intermedia",IF(E415&gt;=40000,IF(F415&gt;=7,"Intermedia","Pequeña"),IF(E415&gt;=20000,"Tipo I_II","Resto")))</f>
        <v>Resto</v>
      </c>
      <c r="L415" s="2" t="str">
        <f t="shared" si="11"/>
        <v>Resto</v>
      </c>
      <c r="N415" s="49"/>
      <c r="O415" s="50"/>
      <c r="P415" s="50"/>
      <c r="Q415" s="50"/>
    </row>
    <row r="416" spans="1:17" x14ac:dyDescent="0.25">
      <c r="A416" s="61" t="s">
        <v>911</v>
      </c>
      <c r="B416" s="65">
        <v>20383</v>
      </c>
      <c r="C416" s="3" t="s">
        <v>68</v>
      </c>
      <c r="D416" s="3" t="s">
        <v>912</v>
      </c>
      <c r="E416" s="1">
        <f>VLOOKUP($B416,Conteo_municipios!$A$2:$I$1123,5)</f>
        <v>11487</v>
      </c>
      <c r="F416" s="75">
        <f>VLOOKUP($B416,Conteo_municipios!$A$2:$I$1123,9)</f>
        <v>5.0999999999999996</v>
      </c>
      <c r="G416" s="5">
        <v>3</v>
      </c>
      <c r="H416" s="5">
        <v>0.15</v>
      </c>
      <c r="I416" s="5" t="s">
        <v>12</v>
      </c>
      <c r="J416" s="4" t="s">
        <v>13</v>
      </c>
      <c r="K416" s="1" t="str">
        <f>IF(E416&gt;=160000,"Intermedia",IF(E416&gt;=40000,IF(F416&gt;=7,"Intermedia","Pequeña"),IF(E416&gt;=20000,"Tipo I_II","Resto")))</f>
        <v>Resto</v>
      </c>
      <c r="L416" s="2" t="str">
        <f t="shared" si="11"/>
        <v>Resto</v>
      </c>
      <c r="N416" s="49"/>
      <c r="O416" s="50"/>
      <c r="P416" s="50"/>
      <c r="Q416" s="50"/>
    </row>
    <row r="417" spans="1:17" x14ac:dyDescent="0.25">
      <c r="A417" s="61" t="s">
        <v>410</v>
      </c>
      <c r="B417" s="65">
        <v>20400</v>
      </c>
      <c r="C417" s="3" t="s">
        <v>68</v>
      </c>
      <c r="D417" s="3" t="s">
        <v>411</v>
      </c>
      <c r="E417" s="1">
        <f>VLOOKUP($B417,Conteo_municipios!$A$2:$I$1123,5)</f>
        <v>33891</v>
      </c>
      <c r="F417" s="75">
        <f>VLOOKUP($B417,Conteo_municipios!$A$2:$I$1123,9)</f>
        <v>3.5</v>
      </c>
      <c r="G417" s="5">
        <v>2</v>
      </c>
      <c r="H417" s="5">
        <v>0.1</v>
      </c>
      <c r="I417" s="5" t="s">
        <v>25</v>
      </c>
      <c r="J417" s="4" t="s">
        <v>26</v>
      </c>
      <c r="K417" s="1" t="str">
        <f>IF(E417&gt;=160000,"Intermedia",IF(E417&gt;=40000,IF(F417&gt;=7,"Intermedia","Pequeña"),IF(E417&gt;=20000,"Tipo I_II","Resto")))</f>
        <v>Tipo I_II</v>
      </c>
      <c r="L417" s="2" t="str">
        <f t="shared" si="11"/>
        <v>Tipo I_II_L|M</v>
      </c>
      <c r="N417" s="49"/>
      <c r="O417" s="50"/>
      <c r="P417" s="50"/>
      <c r="Q417" s="50"/>
    </row>
    <row r="418" spans="1:17" x14ac:dyDescent="0.25">
      <c r="A418" s="61" t="s">
        <v>944</v>
      </c>
      <c r="B418" s="65">
        <v>20443</v>
      </c>
      <c r="C418" s="3" t="s">
        <v>68</v>
      </c>
      <c r="D418" s="3" t="s">
        <v>291</v>
      </c>
      <c r="E418" s="1">
        <f>VLOOKUP($B418,Conteo_municipios!$A$2:$I$1123,5)</f>
        <v>8071</v>
      </c>
      <c r="F418" s="75">
        <f>VLOOKUP($B418,Conteo_municipios!$A$2:$I$1123,9)</f>
        <v>4.8999999999999995</v>
      </c>
      <c r="G418" s="5">
        <v>2</v>
      </c>
      <c r="H418" s="5">
        <v>0.1</v>
      </c>
      <c r="I418" s="5" t="s">
        <v>25</v>
      </c>
      <c r="J418" s="4" t="s">
        <v>26</v>
      </c>
      <c r="K418" s="1" t="str">
        <f>IF(E418&gt;=160000,"Intermedia",IF(E418&gt;=40000,IF(F418&gt;=7,"Intermedia","Pequeña"),IF(E418&gt;=20000,"Tipo I_II","Resto")))</f>
        <v>Resto</v>
      </c>
      <c r="L418" s="2" t="str">
        <f t="shared" si="11"/>
        <v>Resto</v>
      </c>
      <c r="N418" s="49"/>
      <c r="O418" s="50"/>
      <c r="P418" s="50"/>
      <c r="Q418" s="50"/>
    </row>
    <row r="419" spans="1:17" x14ac:dyDescent="0.25">
      <c r="A419" s="61" t="s">
        <v>544</v>
      </c>
      <c r="B419" s="65">
        <v>20517</v>
      </c>
      <c r="C419" s="3" t="s">
        <v>68</v>
      </c>
      <c r="D419" s="3" t="s">
        <v>545</v>
      </c>
      <c r="E419" s="1">
        <f>VLOOKUP($B419,Conteo_municipios!$A$2:$I$1123,5)</f>
        <v>14702</v>
      </c>
      <c r="F419" s="75">
        <f>VLOOKUP($B419,Conteo_municipios!$A$2:$I$1123,9)</f>
        <v>3.3000000000000003</v>
      </c>
      <c r="G419" s="5">
        <v>3</v>
      </c>
      <c r="H419" s="5">
        <v>0.15</v>
      </c>
      <c r="I419" s="5" t="s">
        <v>12</v>
      </c>
      <c r="J419" s="4" t="s">
        <v>13</v>
      </c>
      <c r="K419" s="1" t="str">
        <f>IF(E419&gt;=160000,"Intermedia",IF(E419&gt;=40000,IF(F419&gt;=7,"Intermedia","Pequeña"),IF(E419&gt;=20000,"Tipo I_II","Resto")))</f>
        <v>Resto</v>
      </c>
      <c r="L419" s="2" t="str">
        <f t="shared" si="11"/>
        <v>Resto</v>
      </c>
      <c r="N419" s="49"/>
      <c r="O419" s="50"/>
      <c r="P419" s="50"/>
      <c r="Q419" s="50"/>
    </row>
    <row r="420" spans="1:17" x14ac:dyDescent="0.25">
      <c r="A420" s="61" t="s">
        <v>603</v>
      </c>
      <c r="B420" s="65">
        <v>20550</v>
      </c>
      <c r="C420" s="3" t="s">
        <v>68</v>
      </c>
      <c r="D420" s="3" t="s">
        <v>604</v>
      </c>
      <c r="E420" s="1">
        <f>VLOOKUP($B420,Conteo_municipios!$A$2:$I$1123,5)</f>
        <v>15985</v>
      </c>
      <c r="F420" s="75">
        <f>VLOOKUP($B420,Conteo_municipios!$A$2:$I$1123,9)</f>
        <v>3.3000000000000003</v>
      </c>
      <c r="G420" s="5">
        <v>3</v>
      </c>
      <c r="H420" s="5">
        <v>0.15</v>
      </c>
      <c r="I420" s="5" t="s">
        <v>12</v>
      </c>
      <c r="J420" s="4" t="s">
        <v>13</v>
      </c>
      <c r="K420" s="1" t="str">
        <f>IF(E420&gt;=160000,"Intermedia",IF(E420&gt;=40000,IF(F420&gt;=7,"Intermedia","Pequeña"),IF(E420&gt;=20000,"Tipo I_II","Resto")))</f>
        <v>Resto</v>
      </c>
      <c r="L420" s="2" t="str">
        <f t="shared" si="11"/>
        <v>Resto</v>
      </c>
      <c r="N420" s="49"/>
      <c r="O420" s="50"/>
      <c r="P420" s="50"/>
      <c r="Q420" s="50"/>
    </row>
    <row r="421" spans="1:17" x14ac:dyDescent="0.25">
      <c r="A421" s="61" t="s">
        <v>1121</v>
      </c>
      <c r="B421" s="65">
        <v>20570</v>
      </c>
      <c r="C421" s="3" t="s">
        <v>68</v>
      </c>
      <c r="D421" s="3" t="s">
        <v>1122</v>
      </c>
      <c r="E421" s="1">
        <f>VLOOKUP($B421,Conteo_municipios!$A$2:$I$1123,5)</f>
        <v>8781</v>
      </c>
      <c r="F421" s="75">
        <f>VLOOKUP($B421,Conteo_municipios!$A$2:$I$1123,9)</f>
        <v>3.9</v>
      </c>
      <c r="G421" s="5">
        <v>2</v>
      </c>
      <c r="H421" s="5">
        <v>0.1</v>
      </c>
      <c r="I421" s="5" t="s">
        <v>25</v>
      </c>
      <c r="J421" s="4" t="s">
        <v>26</v>
      </c>
      <c r="K421" s="1" t="str">
        <f>IF(E421&gt;=160000,"Intermedia",IF(E421&gt;=40000,IF(F421&gt;=7,"Intermedia","Pequeña"),IF(E421&gt;=20000,"Tipo I_II","Resto")))</f>
        <v>Resto</v>
      </c>
      <c r="L421" s="2" t="str">
        <f t="shared" si="11"/>
        <v>Resto</v>
      </c>
      <c r="N421" s="49"/>
      <c r="O421" s="50"/>
      <c r="P421" s="50"/>
      <c r="Q421" s="50"/>
    </row>
    <row r="422" spans="1:17" x14ac:dyDescent="0.25">
      <c r="A422" s="61" t="s">
        <v>923</v>
      </c>
      <c r="B422" s="65">
        <v>20614</v>
      </c>
      <c r="C422" s="3" t="s">
        <v>68</v>
      </c>
      <c r="D422" s="3" t="s">
        <v>924</v>
      </c>
      <c r="E422" s="1">
        <f>VLOOKUP($B422,Conteo_municipios!$A$2:$I$1123,5)</f>
        <v>9433</v>
      </c>
      <c r="F422" s="75">
        <f>VLOOKUP($B422,Conteo_municipios!$A$2:$I$1123,9)</f>
        <v>3.6</v>
      </c>
      <c r="G422" s="5">
        <v>4</v>
      </c>
      <c r="H422" s="5">
        <v>0.2</v>
      </c>
      <c r="I422" s="5" t="s">
        <v>21</v>
      </c>
      <c r="J422" s="4" t="s">
        <v>13</v>
      </c>
      <c r="K422" s="1" t="str">
        <f>IF(E422&gt;=160000,"Intermedia",IF(E422&gt;=40000,IF(F422&gt;=7,"Intermedia","Pequeña"),IF(E422&gt;=20000,"Tipo I_II","Resto")))</f>
        <v>Resto</v>
      </c>
      <c r="L422" s="2" t="str">
        <f t="shared" si="11"/>
        <v>Resto</v>
      </c>
      <c r="N422" s="49"/>
      <c r="O422" s="50"/>
      <c r="P422" s="50"/>
      <c r="Q422" s="50"/>
    </row>
    <row r="423" spans="1:17" x14ac:dyDescent="0.25">
      <c r="A423" s="61" t="s">
        <v>499</v>
      </c>
      <c r="B423" s="65">
        <v>20621</v>
      </c>
      <c r="C423" s="3" t="s">
        <v>68</v>
      </c>
      <c r="D423" s="3" t="s">
        <v>500</v>
      </c>
      <c r="E423" s="1">
        <f>VLOOKUP($B423,Conteo_municipios!$A$2:$I$1123,5)</f>
        <v>22804</v>
      </c>
      <c r="F423" s="75">
        <f>VLOOKUP($B423,Conteo_municipios!$A$2:$I$1123,9)</f>
        <v>4.3999999999999995</v>
      </c>
      <c r="G423" s="5">
        <v>2</v>
      </c>
      <c r="H423" s="5">
        <v>0.1</v>
      </c>
      <c r="I423" s="5" t="s">
        <v>25</v>
      </c>
      <c r="J423" s="4" t="s">
        <v>26</v>
      </c>
      <c r="K423" s="1" t="str">
        <f>IF(E423&gt;=160000,"Intermedia",IF(E423&gt;=40000,IF(F423&gt;=7,"Intermedia","Pequeña"),IF(E423&gt;=20000,"Tipo I_II","Resto")))</f>
        <v>Tipo I_II</v>
      </c>
      <c r="L423" s="2" t="str">
        <f t="shared" si="11"/>
        <v>Tipo I_II_L|M</v>
      </c>
      <c r="N423" s="49"/>
      <c r="O423" s="50"/>
      <c r="P423" s="50"/>
      <c r="Q423" s="50"/>
    </row>
    <row r="424" spans="1:17" x14ac:dyDescent="0.25">
      <c r="A424" s="61" t="s">
        <v>463</v>
      </c>
      <c r="B424" s="65">
        <v>20710</v>
      </c>
      <c r="C424" s="3" t="s">
        <v>68</v>
      </c>
      <c r="D424" s="3" t="s">
        <v>464</v>
      </c>
      <c r="E424" s="1">
        <f>VLOOKUP($B424,Conteo_municipios!$A$2:$I$1123,5)</f>
        <v>20175</v>
      </c>
      <c r="F424" s="75">
        <f>VLOOKUP($B424,Conteo_municipios!$A$2:$I$1123,9)</f>
        <v>4.3999999999999995</v>
      </c>
      <c r="G424" s="5">
        <v>4</v>
      </c>
      <c r="H424" s="5">
        <v>0.2</v>
      </c>
      <c r="I424" s="5" t="s">
        <v>21</v>
      </c>
      <c r="J424" s="4" t="s">
        <v>13</v>
      </c>
      <c r="K424" s="1" t="str">
        <f>IF(E424&gt;=160000,"Intermedia",IF(E424&gt;=40000,IF(F424&gt;=7,"Intermedia","Pequeña"),IF(E424&gt;=20000,"Tipo I_II","Resto")))</f>
        <v>Tipo I_II</v>
      </c>
      <c r="L424" s="2" t="str">
        <f t="shared" si="11"/>
        <v>Tipo I_II_H</v>
      </c>
      <c r="N424" s="49"/>
      <c r="O424" s="50"/>
      <c r="P424" s="50"/>
      <c r="Q424" s="50"/>
    </row>
    <row r="425" spans="1:17" x14ac:dyDescent="0.25">
      <c r="A425" s="61" t="s">
        <v>769</v>
      </c>
      <c r="B425" s="65">
        <v>20750</v>
      </c>
      <c r="C425" s="3" t="s">
        <v>68</v>
      </c>
      <c r="D425" s="3" t="s">
        <v>770</v>
      </c>
      <c r="E425" s="1">
        <f>VLOOKUP($B425,Conteo_municipios!$A$2:$I$1123,5)</f>
        <v>16265</v>
      </c>
      <c r="F425" s="75">
        <f>VLOOKUP($B425,Conteo_municipios!$A$2:$I$1123,9)</f>
        <v>4.1999999999999993</v>
      </c>
      <c r="G425" s="5">
        <v>2</v>
      </c>
      <c r="H425" s="5">
        <v>0.1</v>
      </c>
      <c r="I425" s="5" t="s">
        <v>25</v>
      </c>
      <c r="J425" s="4" t="s">
        <v>26</v>
      </c>
      <c r="K425" s="1" t="str">
        <f>IF(E425&gt;=160000,"Intermedia",IF(E425&gt;=40000,IF(F425&gt;=7,"Intermedia","Pequeña"),IF(E425&gt;=20000,"Tipo I_II","Resto")))</f>
        <v>Resto</v>
      </c>
      <c r="L425" s="2" t="str">
        <f t="shared" si="11"/>
        <v>Resto</v>
      </c>
      <c r="N425" s="49"/>
      <c r="O425" s="50"/>
      <c r="P425" s="50"/>
      <c r="Q425" s="50"/>
    </row>
    <row r="426" spans="1:17" x14ac:dyDescent="0.25">
      <c r="A426" s="61" t="s">
        <v>743</v>
      </c>
      <c r="B426" s="65">
        <v>20770</v>
      </c>
      <c r="C426" s="3" t="s">
        <v>68</v>
      </c>
      <c r="D426" s="3" t="s">
        <v>383</v>
      </c>
      <c r="E426" s="1">
        <f>VLOOKUP($B426,Conteo_municipios!$A$2:$I$1123,5)</f>
        <v>17459</v>
      </c>
      <c r="F426" s="75">
        <f>VLOOKUP($B426,Conteo_municipios!$A$2:$I$1123,9)</f>
        <v>3.8000000000000003</v>
      </c>
      <c r="G426" s="5">
        <v>4</v>
      </c>
      <c r="H426" s="5">
        <v>0.2</v>
      </c>
      <c r="I426" s="5" t="s">
        <v>21</v>
      </c>
      <c r="J426" s="4" t="s">
        <v>13</v>
      </c>
      <c r="K426" s="1" t="str">
        <f>IF(E426&gt;=160000,"Intermedia",IF(E426&gt;=40000,IF(F426&gt;=7,"Intermedia","Pequeña"),IF(E426&gt;=20000,"Tipo I_II","Resto")))</f>
        <v>Resto</v>
      </c>
      <c r="L426" s="2" t="str">
        <f t="shared" si="11"/>
        <v>Resto</v>
      </c>
      <c r="N426" s="49"/>
      <c r="O426" s="50"/>
      <c r="P426" s="50"/>
      <c r="Q426" s="50"/>
    </row>
    <row r="427" spans="1:17" x14ac:dyDescent="0.25">
      <c r="A427" s="61" t="s">
        <v>992</v>
      </c>
      <c r="B427" s="65">
        <v>20787</v>
      </c>
      <c r="C427" s="3" t="s">
        <v>68</v>
      </c>
      <c r="D427" s="3" t="s">
        <v>993</v>
      </c>
      <c r="E427" s="1">
        <f>VLOOKUP($B427,Conteo_municipios!$A$2:$I$1123,5)</f>
        <v>11479</v>
      </c>
      <c r="F427" s="75">
        <f>VLOOKUP($B427,Conteo_municipios!$A$2:$I$1123,9)</f>
        <v>3.9</v>
      </c>
      <c r="G427" s="5">
        <v>3</v>
      </c>
      <c r="H427" s="5">
        <v>0.15</v>
      </c>
      <c r="I427" s="5" t="s">
        <v>12</v>
      </c>
      <c r="J427" s="4" t="s">
        <v>26</v>
      </c>
      <c r="K427" s="1" t="str">
        <f>IF(E427&gt;=160000,"Intermedia",IF(E427&gt;=40000,IF(F427&gt;=7,"Intermedia","Pequeña"),IF(E427&gt;=20000,"Tipo I_II","Resto")))</f>
        <v>Resto</v>
      </c>
      <c r="L427" s="2" t="str">
        <f t="shared" si="11"/>
        <v>Resto</v>
      </c>
      <c r="N427" s="49"/>
      <c r="O427" s="50"/>
      <c r="P427" s="50"/>
      <c r="Q427" s="50"/>
    </row>
    <row r="428" spans="1:17" x14ac:dyDescent="0.25">
      <c r="A428" s="61" t="s">
        <v>72</v>
      </c>
      <c r="B428" s="64">
        <v>23001</v>
      </c>
      <c r="C428" s="1" t="s">
        <v>73</v>
      </c>
      <c r="D428" s="1" t="s">
        <v>74</v>
      </c>
      <c r="E428" s="1">
        <f>VLOOKUP($B428,Conteo_municipios!$A$2:$I$1123,5)</f>
        <v>389760</v>
      </c>
      <c r="F428" s="75">
        <f>VLOOKUP($B428,Conteo_municipios!$A$2:$I$1123,9)</f>
        <v>4.8</v>
      </c>
      <c r="G428" s="4">
        <v>2</v>
      </c>
      <c r="H428" s="4">
        <v>0.1</v>
      </c>
      <c r="I428" s="4" t="s">
        <v>25</v>
      </c>
      <c r="J428" s="4" t="s">
        <v>26</v>
      </c>
      <c r="K428" s="1" t="str">
        <f>IF(E428&gt;=160000,"Intermedia",IF(E428&gt;=40000,IF(F428&gt;=7,"Intermedia","Pequeña"),IF(E428&gt;=20000,"Tipo I_II","Resto")))</f>
        <v>Intermedia</v>
      </c>
      <c r="L428" s="2" t="str">
        <f t="shared" si="11"/>
        <v>Intermedia_L|M</v>
      </c>
      <c r="N428" s="49"/>
      <c r="O428" s="50"/>
      <c r="P428" s="50"/>
      <c r="Q428" s="50"/>
    </row>
    <row r="429" spans="1:17" x14ac:dyDescent="0.25">
      <c r="A429" s="61" t="s">
        <v>344</v>
      </c>
      <c r="B429" s="65">
        <v>23068</v>
      </c>
      <c r="C429" s="3" t="s">
        <v>73</v>
      </c>
      <c r="D429" s="3" t="s">
        <v>345</v>
      </c>
      <c r="E429" s="1">
        <f>VLOOKUP($B429,Conteo_municipios!$A$2:$I$1123,5)</f>
        <v>27907</v>
      </c>
      <c r="F429" s="75">
        <f>VLOOKUP($B429,Conteo_municipios!$A$2:$I$1123,9)</f>
        <v>3.7</v>
      </c>
      <c r="G429" s="5">
        <v>3</v>
      </c>
      <c r="H429" s="5">
        <v>0.15</v>
      </c>
      <c r="I429" s="5" t="s">
        <v>12</v>
      </c>
      <c r="J429" s="4" t="s">
        <v>26</v>
      </c>
      <c r="K429" s="1" t="str">
        <f>IF(E429&gt;=160000,"Intermedia",IF(E429&gt;=40000,IF(F429&gt;=7,"Intermedia","Pequeña"),IF(E429&gt;=20000,"Tipo I_II","Resto")))</f>
        <v>Tipo I_II</v>
      </c>
      <c r="L429" s="2" t="str">
        <f t="shared" si="11"/>
        <v>Tipo I_II_L|M</v>
      </c>
      <c r="N429" s="49"/>
      <c r="O429" s="50"/>
      <c r="P429" s="50"/>
      <c r="Q429" s="50"/>
    </row>
    <row r="430" spans="1:17" x14ac:dyDescent="0.25">
      <c r="A430" s="61" t="s">
        <v>795</v>
      </c>
      <c r="B430" s="65">
        <v>23079</v>
      </c>
      <c r="C430" s="3" t="s">
        <v>73</v>
      </c>
      <c r="D430" s="3" t="s">
        <v>766</v>
      </c>
      <c r="E430" s="1">
        <f>VLOOKUP($B430,Conteo_municipios!$A$2:$I$1123,5)</f>
        <v>12604</v>
      </c>
      <c r="F430" s="75">
        <f>VLOOKUP($B430,Conteo_municipios!$A$2:$I$1123,9)</f>
        <v>4.8</v>
      </c>
      <c r="G430" s="5">
        <v>3</v>
      </c>
      <c r="H430" s="5">
        <v>0.15</v>
      </c>
      <c r="I430" s="5" t="s">
        <v>12</v>
      </c>
      <c r="J430" s="4" t="s">
        <v>26</v>
      </c>
      <c r="K430" s="1" t="str">
        <f>IF(E430&gt;=160000,"Intermedia",IF(E430&gt;=40000,IF(F430&gt;=7,"Intermedia","Pequeña"),IF(E430&gt;=20000,"Tipo I_II","Resto")))</f>
        <v>Resto</v>
      </c>
      <c r="L430" s="2" t="str">
        <f t="shared" si="11"/>
        <v>Resto</v>
      </c>
      <c r="N430" s="49"/>
      <c r="O430" s="50"/>
      <c r="P430" s="50"/>
      <c r="Q430" s="50"/>
    </row>
    <row r="431" spans="1:17" x14ac:dyDescent="0.25">
      <c r="A431" s="61" t="s">
        <v>1217</v>
      </c>
      <c r="B431" s="65">
        <v>23090</v>
      </c>
      <c r="C431" s="3" t="s">
        <v>73</v>
      </c>
      <c r="D431" s="3" t="s">
        <v>1218</v>
      </c>
      <c r="E431" s="1">
        <f>VLOOKUP($B431,Conteo_municipios!$A$2:$I$1123,5)</f>
        <v>5907</v>
      </c>
      <c r="F431" s="75">
        <f>VLOOKUP($B431,Conteo_municipios!$A$2:$I$1123,9)</f>
        <v>4.1999999999999993</v>
      </c>
      <c r="G431" s="5">
        <v>2</v>
      </c>
      <c r="H431" s="5">
        <v>0.1</v>
      </c>
      <c r="I431" s="5" t="s">
        <v>25</v>
      </c>
      <c r="J431" s="4" t="s">
        <v>26</v>
      </c>
      <c r="K431" s="1" t="str">
        <f>IF(E431&gt;=160000,"Intermedia",IF(E431&gt;=40000,IF(F431&gt;=7,"Intermedia","Pequeña"),IF(E431&gt;=20000,"Tipo I_II","Resto")))</f>
        <v>Resto</v>
      </c>
      <c r="L431" s="2" t="str">
        <f t="shared" si="11"/>
        <v>Resto</v>
      </c>
      <c r="N431" s="49"/>
      <c r="O431" s="50"/>
      <c r="P431" s="50"/>
      <c r="Q431" s="50"/>
    </row>
    <row r="432" spans="1:17" x14ac:dyDescent="0.25">
      <c r="A432" s="61" t="s">
        <v>199</v>
      </c>
      <c r="B432" s="65">
        <v>23162</v>
      </c>
      <c r="C432" s="3" t="s">
        <v>73</v>
      </c>
      <c r="D432" s="3" t="s">
        <v>200</v>
      </c>
      <c r="E432" s="1">
        <f>VLOOKUP($B432,Conteo_municipios!$A$2:$I$1123,5)</f>
        <v>78459</v>
      </c>
      <c r="F432" s="75">
        <f>VLOOKUP($B432,Conteo_municipios!$A$2:$I$1123,9)</f>
        <v>4.3</v>
      </c>
      <c r="G432" s="5">
        <v>2</v>
      </c>
      <c r="H432" s="5">
        <v>0.1</v>
      </c>
      <c r="I432" s="5" t="s">
        <v>25</v>
      </c>
      <c r="J432" s="4" t="s">
        <v>26</v>
      </c>
      <c r="K432" s="1" t="str">
        <f>IF(E432&gt;=160000,"Intermedia",IF(E432&gt;=40000,IF(F432&gt;=7,"Intermedia","Pequeña"),IF(E432&gt;=20000,"Tipo I_II","Resto")))</f>
        <v>Pequeña</v>
      </c>
      <c r="L432" s="2" t="str">
        <f t="shared" si="11"/>
        <v>Pequeña_L|M</v>
      </c>
      <c r="N432" s="49"/>
      <c r="O432" s="50"/>
      <c r="P432" s="50"/>
      <c r="Q432" s="50"/>
    </row>
    <row r="433" spans="1:17" x14ac:dyDescent="0.25">
      <c r="A433" s="61" t="s">
        <v>1341</v>
      </c>
      <c r="B433" s="65">
        <v>23168</v>
      </c>
      <c r="C433" s="3" t="s">
        <v>73</v>
      </c>
      <c r="D433" s="3" t="s">
        <v>1342</v>
      </c>
      <c r="E433" s="1">
        <f>VLOOKUP($B433,Conteo_municipios!$A$2:$I$1123,5)</f>
        <v>9071</v>
      </c>
      <c r="F433" s="75">
        <f>VLOOKUP($B433,Conteo_municipios!$A$2:$I$1123,9)</f>
        <v>6.3</v>
      </c>
      <c r="G433" s="5">
        <v>2</v>
      </c>
      <c r="H433" s="5">
        <v>0.1</v>
      </c>
      <c r="I433" s="5" t="s">
        <v>25</v>
      </c>
      <c r="J433" s="4" t="s">
        <v>26</v>
      </c>
      <c r="K433" s="1" t="str">
        <f>IF(E433&gt;=160000,"Intermedia",IF(E433&gt;=40000,IF(F433&gt;=7,"Intermedia","Pequeña"),IF(E433&gt;=20000,"Tipo I_II","Resto")))</f>
        <v>Resto</v>
      </c>
      <c r="L433" s="2" t="str">
        <f t="shared" si="11"/>
        <v>Resto</v>
      </c>
      <c r="N433" s="49"/>
      <c r="O433" s="50"/>
      <c r="P433" s="50"/>
      <c r="Q433" s="50"/>
    </row>
    <row r="434" spans="1:17" x14ac:dyDescent="0.25">
      <c r="A434" s="61" t="s">
        <v>342</v>
      </c>
      <c r="B434" s="65">
        <v>23182</v>
      </c>
      <c r="C434" s="3" t="s">
        <v>73</v>
      </c>
      <c r="D434" s="3" t="s">
        <v>343</v>
      </c>
      <c r="E434" s="1">
        <f>VLOOKUP($B434,Conteo_municipios!$A$2:$I$1123,5)</f>
        <v>27837</v>
      </c>
      <c r="F434" s="75">
        <f>VLOOKUP($B434,Conteo_municipios!$A$2:$I$1123,9)</f>
        <v>4.8999999999999995</v>
      </c>
      <c r="G434" s="5">
        <v>2</v>
      </c>
      <c r="H434" s="5">
        <v>0.1</v>
      </c>
      <c r="I434" s="5" t="s">
        <v>25</v>
      </c>
      <c r="J434" s="4" t="s">
        <v>26</v>
      </c>
      <c r="K434" s="1" t="str">
        <f>IF(E434&gt;=160000,"Intermedia",IF(E434&gt;=40000,IF(F434&gt;=7,"Intermedia","Pequeña"),IF(E434&gt;=20000,"Tipo I_II","Resto")))</f>
        <v>Tipo I_II</v>
      </c>
      <c r="L434" s="2" t="str">
        <f t="shared" si="11"/>
        <v>Tipo I_II_L|M</v>
      </c>
      <c r="N434" s="49"/>
      <c r="O434" s="50"/>
      <c r="P434" s="50"/>
      <c r="Q434" s="50"/>
    </row>
    <row r="435" spans="1:17" x14ac:dyDescent="0.25">
      <c r="A435" s="61" t="s">
        <v>348</v>
      </c>
      <c r="B435" s="65">
        <v>23189</v>
      </c>
      <c r="C435" s="3" t="s">
        <v>73</v>
      </c>
      <c r="D435" s="3" t="s">
        <v>349</v>
      </c>
      <c r="E435" s="1">
        <f>VLOOKUP($B435,Conteo_municipios!$A$2:$I$1123,5)</f>
        <v>33177</v>
      </c>
      <c r="F435" s="75">
        <f>VLOOKUP($B435,Conteo_municipios!$A$2:$I$1123,9)</f>
        <v>3.9</v>
      </c>
      <c r="G435" s="5">
        <v>2</v>
      </c>
      <c r="H435" s="5">
        <v>0.1</v>
      </c>
      <c r="I435" s="5" t="s">
        <v>25</v>
      </c>
      <c r="J435" s="4" t="s">
        <v>26</v>
      </c>
      <c r="K435" s="1" t="str">
        <f>IF(E435&gt;=160000,"Intermedia",IF(E435&gt;=40000,IF(F435&gt;=7,"Intermedia","Pequeña"),IF(E435&gt;=20000,"Tipo I_II","Resto")))</f>
        <v>Tipo I_II</v>
      </c>
      <c r="L435" s="2" t="str">
        <f t="shared" si="11"/>
        <v>Tipo I_II_L|M</v>
      </c>
      <c r="N435" s="49"/>
      <c r="O435" s="50"/>
      <c r="P435" s="50"/>
      <c r="Q435" s="50"/>
    </row>
    <row r="436" spans="1:17" x14ac:dyDescent="0.25">
      <c r="A436" s="61" t="s">
        <v>1221</v>
      </c>
      <c r="B436" s="65">
        <v>23300</v>
      </c>
      <c r="C436" s="3" t="s">
        <v>73</v>
      </c>
      <c r="D436" s="3" t="s">
        <v>1222</v>
      </c>
      <c r="E436" s="1">
        <f>VLOOKUP($B436,Conteo_municipios!$A$2:$I$1123,5)</f>
        <v>10234</v>
      </c>
      <c r="F436" s="75">
        <f>VLOOKUP($B436,Conteo_municipios!$A$2:$I$1123,9)</f>
        <v>4.6999999999999993</v>
      </c>
      <c r="G436" s="5">
        <v>2</v>
      </c>
      <c r="H436" s="5">
        <v>0.1</v>
      </c>
      <c r="I436" s="5" t="s">
        <v>25</v>
      </c>
      <c r="J436" s="4" t="s">
        <v>26</v>
      </c>
      <c r="K436" s="1" t="str">
        <f>IF(E436&gt;=160000,"Intermedia",IF(E436&gt;=40000,IF(F436&gt;=7,"Intermedia","Pequeña"),IF(E436&gt;=20000,"Tipo I_II","Resto")))</f>
        <v>Resto</v>
      </c>
      <c r="L436" s="2" t="str">
        <f t="shared" si="11"/>
        <v>Resto</v>
      </c>
      <c r="N436" s="49"/>
      <c r="O436" s="50"/>
      <c r="P436" s="50"/>
      <c r="Q436" s="50"/>
    </row>
    <row r="437" spans="1:17" x14ac:dyDescent="0.25">
      <c r="A437" s="61" t="s">
        <v>618</v>
      </c>
      <c r="B437" s="65">
        <v>23350</v>
      </c>
      <c r="C437" s="3" t="s">
        <v>73</v>
      </c>
      <c r="D437" s="3" t="s">
        <v>619</v>
      </c>
      <c r="E437" s="1">
        <f>VLOOKUP($B437,Conteo_municipios!$A$2:$I$1123,5)</f>
        <v>12490</v>
      </c>
      <c r="F437" s="75">
        <f>VLOOKUP($B437,Conteo_municipios!$A$2:$I$1123,9)</f>
        <v>3.8000000000000003</v>
      </c>
      <c r="G437" s="5">
        <v>3</v>
      </c>
      <c r="H437" s="5">
        <v>0.15</v>
      </c>
      <c r="I437" s="5" t="s">
        <v>12</v>
      </c>
      <c r="J437" s="4" t="s">
        <v>26</v>
      </c>
      <c r="K437" s="1" t="str">
        <f>IF(E437&gt;=160000,"Intermedia",IF(E437&gt;=40000,IF(F437&gt;=7,"Intermedia","Pequeña"),IF(E437&gt;=20000,"Tipo I_II","Resto")))</f>
        <v>Resto</v>
      </c>
      <c r="L437" s="2" t="str">
        <f t="shared" si="11"/>
        <v>Resto</v>
      </c>
      <c r="N437" s="49"/>
      <c r="O437" s="50"/>
      <c r="P437" s="50"/>
      <c r="Q437" s="50"/>
    </row>
    <row r="438" spans="1:17" x14ac:dyDescent="0.25">
      <c r="A438" s="61" t="s">
        <v>205</v>
      </c>
      <c r="B438" s="65">
        <v>23417</v>
      </c>
      <c r="C438" s="3" t="s">
        <v>73</v>
      </c>
      <c r="D438" s="3" t="s">
        <v>206</v>
      </c>
      <c r="E438" s="1">
        <f>VLOOKUP($B438,Conteo_municipios!$A$2:$I$1123,5)</f>
        <v>70663</v>
      </c>
      <c r="F438" s="75">
        <f>VLOOKUP($B438,Conteo_municipios!$A$2:$I$1123,9)</f>
        <v>4</v>
      </c>
      <c r="G438" s="5">
        <v>2</v>
      </c>
      <c r="H438" s="5">
        <v>0.1</v>
      </c>
      <c r="I438" s="5" t="s">
        <v>25</v>
      </c>
      <c r="J438" s="4" t="s">
        <v>26</v>
      </c>
      <c r="K438" s="1" t="str">
        <f>IF(E438&gt;=160000,"Intermedia",IF(E438&gt;=40000,IF(F438&gt;=7,"Intermedia","Pequeña"),IF(E438&gt;=20000,"Tipo I_II","Resto")))</f>
        <v>Pequeña</v>
      </c>
      <c r="L438" s="2" t="str">
        <f t="shared" si="11"/>
        <v>Pequeña_L|M</v>
      </c>
      <c r="N438" s="49"/>
      <c r="O438" s="50"/>
      <c r="P438" s="50"/>
      <c r="Q438" s="50"/>
    </row>
    <row r="439" spans="1:17" x14ac:dyDescent="0.25">
      <c r="A439" s="61" t="s">
        <v>1233</v>
      </c>
      <c r="B439" s="65">
        <v>23419</v>
      </c>
      <c r="C439" s="3" t="s">
        <v>73</v>
      </c>
      <c r="D439" s="3" t="s">
        <v>1234</v>
      </c>
      <c r="E439" s="1">
        <f>VLOOKUP($B439,Conteo_municipios!$A$2:$I$1123,5)</f>
        <v>6487</v>
      </c>
      <c r="F439" s="75">
        <f>VLOOKUP($B439,Conteo_municipios!$A$2:$I$1123,9)</f>
        <v>3.9</v>
      </c>
      <c r="G439" s="5">
        <v>2</v>
      </c>
      <c r="H439" s="5">
        <v>0.1</v>
      </c>
      <c r="I439" s="5" t="s">
        <v>25</v>
      </c>
      <c r="J439" s="4" t="s">
        <v>26</v>
      </c>
      <c r="K439" s="1" t="str">
        <f>IF(E439&gt;=160000,"Intermedia",IF(E439&gt;=40000,IF(F439&gt;=7,"Intermedia","Pequeña"),IF(E439&gt;=20000,"Tipo I_II","Resto")))</f>
        <v>Resto</v>
      </c>
      <c r="L439" s="2" t="str">
        <f t="shared" si="11"/>
        <v>Resto</v>
      </c>
      <c r="N439" s="49"/>
      <c r="O439" s="50"/>
      <c r="P439" s="50"/>
      <c r="Q439" s="50"/>
    </row>
    <row r="440" spans="1:17" x14ac:dyDescent="0.25">
      <c r="A440" s="61" t="s">
        <v>685</v>
      </c>
      <c r="B440" s="65">
        <v>23464</v>
      </c>
      <c r="C440" s="3" t="s">
        <v>73</v>
      </c>
      <c r="D440" s="3" t="s">
        <v>686</v>
      </c>
      <c r="E440" s="1">
        <f>VLOOKUP($B440,Conteo_municipios!$A$2:$I$1123,5)</f>
        <v>13347</v>
      </c>
      <c r="F440" s="75">
        <f>VLOOKUP($B440,Conteo_municipios!$A$2:$I$1123,9)</f>
        <v>4.3999999999999995</v>
      </c>
      <c r="G440" s="5">
        <v>2</v>
      </c>
      <c r="H440" s="5">
        <v>0.1</v>
      </c>
      <c r="I440" s="5" t="s">
        <v>25</v>
      </c>
      <c r="J440" s="4" t="s">
        <v>26</v>
      </c>
      <c r="K440" s="1" t="str">
        <f>IF(E440&gt;=160000,"Intermedia",IF(E440&gt;=40000,IF(F440&gt;=7,"Intermedia","Pequeña"),IF(E440&gt;=20000,"Tipo I_II","Resto")))</f>
        <v>Resto</v>
      </c>
      <c r="L440" s="2" t="str">
        <f t="shared" si="11"/>
        <v>Resto</v>
      </c>
      <c r="N440" s="49"/>
      <c r="O440" s="50"/>
      <c r="P440" s="50"/>
      <c r="Q440" s="50"/>
    </row>
    <row r="441" spans="1:17" x14ac:dyDescent="0.25">
      <c r="A441" s="61" t="s">
        <v>187</v>
      </c>
      <c r="B441" s="65">
        <v>23466</v>
      </c>
      <c r="C441" s="3" t="s">
        <v>73</v>
      </c>
      <c r="D441" s="3" t="s">
        <v>188</v>
      </c>
      <c r="E441" s="1">
        <f>VLOOKUP($B441,Conteo_municipios!$A$2:$I$1123,5)</f>
        <v>62633</v>
      </c>
      <c r="F441" s="75">
        <f>VLOOKUP($B441,Conteo_municipios!$A$2:$I$1123,9)</f>
        <v>3.7</v>
      </c>
      <c r="G441" s="5">
        <v>3</v>
      </c>
      <c r="H441" s="5">
        <v>0.15</v>
      </c>
      <c r="I441" s="5" t="s">
        <v>12</v>
      </c>
      <c r="J441" s="4" t="s">
        <v>13</v>
      </c>
      <c r="K441" s="1" t="str">
        <f>IF(E441&gt;=160000,"Intermedia",IF(E441&gt;=40000,IF(F441&gt;=7,"Intermedia","Pequeña"),IF(E441&gt;=20000,"Tipo I_II","Resto")))</f>
        <v>Pequeña</v>
      </c>
      <c r="L441" s="2" t="str">
        <f t="shared" si="11"/>
        <v>Pequeña_L|M</v>
      </c>
      <c r="N441" s="49"/>
      <c r="O441" s="50"/>
      <c r="P441" s="50"/>
      <c r="Q441" s="50"/>
    </row>
    <row r="442" spans="1:17" x14ac:dyDescent="0.25">
      <c r="A442" s="61" t="s">
        <v>947</v>
      </c>
      <c r="B442" s="65">
        <v>23500</v>
      </c>
      <c r="C442" s="3" t="s">
        <v>73</v>
      </c>
      <c r="D442" s="3" t="s">
        <v>948</v>
      </c>
      <c r="E442" s="1">
        <f>VLOOKUP($B442,Conteo_municipios!$A$2:$I$1123,5)</f>
        <v>9370</v>
      </c>
      <c r="F442" s="75">
        <f>VLOOKUP($B442,Conteo_municipios!$A$2:$I$1123,9)</f>
        <v>3.4</v>
      </c>
      <c r="G442" s="5">
        <v>2</v>
      </c>
      <c r="H442" s="5">
        <v>0.1</v>
      </c>
      <c r="I442" s="5" t="s">
        <v>25</v>
      </c>
      <c r="J442" s="4" t="s">
        <v>26</v>
      </c>
      <c r="K442" s="1" t="str">
        <f>IF(E442&gt;=160000,"Intermedia",IF(E442&gt;=40000,IF(F442&gt;=7,"Intermedia","Pequeña"),IF(E442&gt;=20000,"Tipo I_II","Resto")))</f>
        <v>Resto</v>
      </c>
      <c r="L442" s="2" t="str">
        <f t="shared" si="11"/>
        <v>Resto</v>
      </c>
      <c r="N442" s="49"/>
      <c r="O442" s="50"/>
      <c r="P442" s="50"/>
      <c r="Q442" s="50"/>
    </row>
    <row r="443" spans="1:17" x14ac:dyDescent="0.25">
      <c r="A443" s="61" t="s">
        <v>228</v>
      </c>
      <c r="B443" s="65">
        <v>23555</v>
      </c>
      <c r="C443" s="3" t="s">
        <v>73</v>
      </c>
      <c r="D443" s="3" t="s">
        <v>229</v>
      </c>
      <c r="E443" s="1">
        <f>VLOOKUP($B443,Conteo_municipios!$A$2:$I$1123,5)</f>
        <v>46960</v>
      </c>
      <c r="F443" s="75">
        <f>VLOOKUP($B443,Conteo_municipios!$A$2:$I$1123,9)</f>
        <v>4.0999999999999996</v>
      </c>
      <c r="G443" s="5">
        <v>3</v>
      </c>
      <c r="H443" s="5">
        <v>0.15</v>
      </c>
      <c r="I443" s="5" t="s">
        <v>12</v>
      </c>
      <c r="J443" s="4" t="s">
        <v>26</v>
      </c>
      <c r="K443" s="1" t="str">
        <f>IF(E443&gt;=160000,"Intermedia",IF(E443&gt;=40000,IF(F443&gt;=7,"Intermedia","Pequeña"),IF(E443&gt;=20000,"Tipo I_II","Resto")))</f>
        <v>Pequeña</v>
      </c>
      <c r="L443" s="2" t="str">
        <f t="shared" si="11"/>
        <v>Pequeña_L|M</v>
      </c>
      <c r="N443" s="49"/>
      <c r="O443" s="50"/>
      <c r="P443" s="50"/>
      <c r="Q443" s="50"/>
    </row>
    <row r="444" spans="1:17" x14ac:dyDescent="0.25">
      <c r="A444" s="61" t="s">
        <v>554</v>
      </c>
      <c r="B444" s="65">
        <v>23570</v>
      </c>
      <c r="C444" s="3" t="s">
        <v>73</v>
      </c>
      <c r="D444" s="3" t="s">
        <v>555</v>
      </c>
      <c r="E444" s="1">
        <f>VLOOKUP($B444,Conteo_municipios!$A$2:$I$1123,5)</f>
        <v>14469</v>
      </c>
      <c r="F444" s="75">
        <f>VLOOKUP($B444,Conteo_municipios!$A$2:$I$1123,9)</f>
        <v>4</v>
      </c>
      <c r="G444" s="5">
        <v>3</v>
      </c>
      <c r="H444" s="5">
        <v>0.15</v>
      </c>
      <c r="I444" s="5" t="s">
        <v>12</v>
      </c>
      <c r="J444" s="4" t="s">
        <v>26</v>
      </c>
      <c r="K444" s="1" t="str">
        <f>IF(E444&gt;=160000,"Intermedia",IF(E444&gt;=40000,IF(F444&gt;=7,"Intermedia","Pequeña"),IF(E444&gt;=20000,"Tipo I_II","Resto")))</f>
        <v>Resto</v>
      </c>
      <c r="L444" s="2" t="str">
        <f t="shared" si="11"/>
        <v>Resto</v>
      </c>
      <c r="N444" s="49"/>
      <c r="O444" s="50"/>
      <c r="P444" s="50"/>
      <c r="Q444" s="50"/>
    </row>
    <row r="445" spans="1:17" x14ac:dyDescent="0.25">
      <c r="A445" s="61" t="s">
        <v>1202</v>
      </c>
      <c r="B445" s="65">
        <v>23574</v>
      </c>
      <c r="C445" s="3" t="s">
        <v>73</v>
      </c>
      <c r="D445" s="3" t="s">
        <v>1203</v>
      </c>
      <c r="E445" s="1">
        <f>VLOOKUP($B445,Conteo_municipios!$A$2:$I$1123,5)</f>
        <v>6759</v>
      </c>
      <c r="F445" s="75">
        <f>VLOOKUP($B445,Conteo_municipios!$A$2:$I$1123,9)</f>
        <v>4.3</v>
      </c>
      <c r="G445" s="5">
        <v>2</v>
      </c>
      <c r="H445" s="5">
        <v>0.1</v>
      </c>
      <c r="I445" s="5" t="s">
        <v>25</v>
      </c>
      <c r="J445" s="4" t="s">
        <v>26</v>
      </c>
      <c r="K445" s="1" t="str">
        <f>IF(E445&gt;=160000,"Intermedia",IF(E445&gt;=40000,IF(F445&gt;=7,"Intermedia","Pequeña"),IF(E445&gt;=20000,"Tipo I_II","Resto")))</f>
        <v>Resto</v>
      </c>
      <c r="L445" s="2" t="str">
        <f t="shared" si="11"/>
        <v>Resto</v>
      </c>
      <c r="N445" s="49"/>
      <c r="O445" s="50"/>
      <c r="P445" s="50"/>
      <c r="Q445" s="50"/>
    </row>
    <row r="446" spans="1:17" x14ac:dyDescent="0.25">
      <c r="A446" s="61" t="s">
        <v>482</v>
      </c>
      <c r="B446" s="65">
        <v>23580</v>
      </c>
      <c r="C446" s="3" t="s">
        <v>73</v>
      </c>
      <c r="D446" s="3" t="s">
        <v>483</v>
      </c>
      <c r="E446" s="1">
        <f>VLOOKUP($B446,Conteo_municipios!$A$2:$I$1123,5)</f>
        <v>20141</v>
      </c>
      <c r="F446" s="75">
        <f>VLOOKUP($B446,Conteo_municipios!$A$2:$I$1123,9)</f>
        <v>4.3</v>
      </c>
      <c r="G446" s="5">
        <v>3</v>
      </c>
      <c r="H446" s="5">
        <v>0.15</v>
      </c>
      <c r="I446" s="5" t="s">
        <v>12</v>
      </c>
      <c r="J446" s="4" t="s">
        <v>13</v>
      </c>
      <c r="K446" s="1" t="str">
        <f>IF(E446&gt;=160000,"Intermedia",IF(E446&gt;=40000,IF(F446&gt;=7,"Intermedia","Pequeña"),IF(E446&gt;=20000,"Tipo I_II","Resto")))</f>
        <v>Tipo I_II</v>
      </c>
      <c r="L446" s="2" t="str">
        <f t="shared" si="11"/>
        <v>Tipo I_II_L|M</v>
      </c>
      <c r="N446" s="49"/>
      <c r="O446" s="50"/>
      <c r="P446" s="50"/>
      <c r="Q446" s="50"/>
    </row>
    <row r="447" spans="1:17" x14ac:dyDescent="0.25">
      <c r="A447" s="61" t="s">
        <v>860</v>
      </c>
      <c r="B447" s="65">
        <v>23586</v>
      </c>
      <c r="C447" s="3" t="s">
        <v>73</v>
      </c>
      <c r="D447" s="3" t="s">
        <v>861</v>
      </c>
      <c r="E447" s="1">
        <f>VLOOKUP($B447,Conteo_municipios!$A$2:$I$1123,5)</f>
        <v>10084</v>
      </c>
      <c r="F447" s="75">
        <f>VLOOKUP($B447,Conteo_municipios!$A$2:$I$1123,9)</f>
        <v>4.5</v>
      </c>
      <c r="G447" s="5">
        <v>2</v>
      </c>
      <c r="H447" s="5">
        <v>0.1</v>
      </c>
      <c r="I447" s="5" t="s">
        <v>25</v>
      </c>
      <c r="J447" s="4" t="s">
        <v>26</v>
      </c>
      <c r="K447" s="1" t="str">
        <f>IF(E447&gt;=160000,"Intermedia",IF(E447&gt;=40000,IF(F447&gt;=7,"Intermedia","Pequeña"),IF(E447&gt;=20000,"Tipo I_II","Resto")))</f>
        <v>Resto</v>
      </c>
      <c r="L447" s="2" t="str">
        <f t="shared" si="11"/>
        <v>Resto</v>
      </c>
      <c r="N447" s="49"/>
      <c r="O447" s="50"/>
      <c r="P447" s="50"/>
      <c r="Q447" s="50"/>
    </row>
    <row r="448" spans="1:17" x14ac:dyDescent="0.25">
      <c r="A448" s="61" t="s">
        <v>207</v>
      </c>
      <c r="B448" s="65">
        <v>23660</v>
      </c>
      <c r="C448" s="3" t="s">
        <v>73</v>
      </c>
      <c r="D448" s="3" t="s">
        <v>208</v>
      </c>
      <c r="E448" s="1">
        <f>VLOOKUP($B448,Conteo_municipios!$A$2:$I$1123,5)</f>
        <v>67067</v>
      </c>
      <c r="F448" s="75">
        <f>VLOOKUP($B448,Conteo_municipios!$A$2:$I$1123,9)</f>
        <v>4.3</v>
      </c>
      <c r="G448" s="5">
        <v>2</v>
      </c>
      <c r="H448" s="5">
        <v>0.1</v>
      </c>
      <c r="I448" s="5" t="s">
        <v>25</v>
      </c>
      <c r="J448" s="4" t="s">
        <v>26</v>
      </c>
      <c r="K448" s="1" t="str">
        <f>IF(E448&gt;=160000,"Intermedia",IF(E448&gt;=40000,IF(F448&gt;=7,"Intermedia","Pequeña"),IF(E448&gt;=20000,"Tipo I_II","Resto")))</f>
        <v>Pequeña</v>
      </c>
      <c r="L448" s="2" t="str">
        <f t="shared" si="11"/>
        <v>Pequeña_L|M</v>
      </c>
      <c r="N448" s="49"/>
      <c r="O448" s="50"/>
      <c r="P448" s="50"/>
      <c r="Q448" s="50"/>
    </row>
    <row r="449" spans="1:17" x14ac:dyDescent="0.25">
      <c r="A449" s="61" t="s">
        <v>693</v>
      </c>
      <c r="B449" s="65">
        <v>23670</v>
      </c>
      <c r="C449" s="3" t="s">
        <v>73</v>
      </c>
      <c r="D449" s="3" t="s">
        <v>694</v>
      </c>
      <c r="E449" s="1">
        <f>VLOOKUP($B449,Conteo_municipios!$A$2:$I$1123,5)</f>
        <v>13820</v>
      </c>
      <c r="F449" s="75">
        <f>VLOOKUP($B449,Conteo_municipios!$A$2:$I$1123,9)</f>
        <v>4.8</v>
      </c>
      <c r="G449" s="5">
        <v>2</v>
      </c>
      <c r="H449" s="5">
        <v>0.1</v>
      </c>
      <c r="I449" s="5" t="s">
        <v>25</v>
      </c>
      <c r="J449" s="4" t="s">
        <v>26</v>
      </c>
      <c r="K449" s="1" t="str">
        <f>IF(E449&gt;=160000,"Intermedia",IF(E449&gt;=40000,IF(F449&gt;=7,"Intermedia","Pequeña"),IF(E449&gt;=20000,"Tipo I_II","Resto")))</f>
        <v>Resto</v>
      </c>
      <c r="L449" s="2" t="str">
        <f t="shared" si="11"/>
        <v>Resto</v>
      </c>
      <c r="N449" s="49"/>
      <c r="O449" s="50"/>
      <c r="P449" s="50"/>
      <c r="Q449" s="50"/>
    </row>
    <row r="450" spans="1:17" x14ac:dyDescent="0.25">
      <c r="A450" s="61" t="s">
        <v>449</v>
      </c>
      <c r="B450" s="65">
        <v>23672</v>
      </c>
      <c r="C450" s="3" t="s">
        <v>73</v>
      </c>
      <c r="D450" s="3" t="s">
        <v>450</v>
      </c>
      <c r="E450" s="1">
        <f>VLOOKUP($B450,Conteo_municipios!$A$2:$I$1123,5)</f>
        <v>23613</v>
      </c>
      <c r="F450" s="75">
        <f>VLOOKUP($B450,Conteo_municipios!$A$2:$I$1123,9)</f>
        <v>4</v>
      </c>
      <c r="G450" s="5">
        <v>2</v>
      </c>
      <c r="H450" s="5">
        <v>0.1</v>
      </c>
      <c r="I450" s="5" t="s">
        <v>25</v>
      </c>
      <c r="J450" s="4" t="s">
        <v>26</v>
      </c>
      <c r="K450" s="1" t="str">
        <f>IF(E450&gt;=160000,"Intermedia",IF(E450&gt;=40000,IF(F450&gt;=7,"Intermedia","Pequeña"),IF(E450&gt;=20000,"Tipo I_II","Resto")))</f>
        <v>Tipo I_II</v>
      </c>
      <c r="L450" s="2" t="str">
        <f t="shared" si="11"/>
        <v>Tipo I_II_L|M</v>
      </c>
      <c r="N450" s="49"/>
      <c r="O450" s="50"/>
      <c r="P450" s="50"/>
      <c r="Q450" s="50"/>
    </row>
    <row r="451" spans="1:17" x14ac:dyDescent="0.25">
      <c r="A451" s="61" t="s">
        <v>713</v>
      </c>
      <c r="B451" s="65">
        <v>23675</v>
      </c>
      <c r="C451" s="3" t="s">
        <v>73</v>
      </c>
      <c r="D451" s="3" t="s">
        <v>714</v>
      </c>
      <c r="E451" s="1">
        <f>VLOOKUP($B451,Conteo_municipios!$A$2:$I$1123,5)</f>
        <v>14633</v>
      </c>
      <c r="F451" s="75">
        <f>VLOOKUP($B451,Conteo_municipios!$A$2:$I$1123,9)</f>
        <v>4</v>
      </c>
      <c r="G451" s="5">
        <v>2</v>
      </c>
      <c r="H451" s="5">
        <v>0.1</v>
      </c>
      <c r="I451" s="5" t="s">
        <v>25</v>
      </c>
      <c r="J451" s="4" t="s">
        <v>26</v>
      </c>
      <c r="K451" s="1" t="str">
        <f>IF(E451&gt;=160000,"Intermedia",IF(E451&gt;=40000,IF(F451&gt;=7,"Intermedia","Pequeña"),IF(E451&gt;=20000,"Tipo I_II","Resto")))</f>
        <v>Resto</v>
      </c>
      <c r="L451" s="2" t="str">
        <f t="shared" si="11"/>
        <v>Resto</v>
      </c>
      <c r="N451" s="49"/>
      <c r="O451" s="50"/>
      <c r="P451" s="50"/>
      <c r="Q451" s="50"/>
    </row>
    <row r="452" spans="1:17" x14ac:dyDescent="0.25">
      <c r="A452" s="61" t="s">
        <v>1054</v>
      </c>
      <c r="B452" s="65">
        <v>23678</v>
      </c>
      <c r="C452" s="3" t="s">
        <v>73</v>
      </c>
      <c r="D452" s="3" t="s">
        <v>939</v>
      </c>
      <c r="E452" s="1">
        <f>VLOOKUP($B452,Conteo_municipios!$A$2:$I$1123,5)</f>
        <v>9461</v>
      </c>
      <c r="F452" s="75">
        <f>VLOOKUP($B452,Conteo_municipios!$A$2:$I$1123,9)</f>
        <v>4.8999999999999995</v>
      </c>
      <c r="G452" s="5">
        <v>2</v>
      </c>
      <c r="H452" s="5">
        <v>0.1</v>
      </c>
      <c r="I452" s="5" t="s">
        <v>25</v>
      </c>
      <c r="J452" s="4" t="s">
        <v>26</v>
      </c>
      <c r="K452" s="1" t="str">
        <f>IF(E452&gt;=160000,"Intermedia",IF(E452&gt;=40000,IF(F452&gt;=7,"Intermedia","Pequeña"),IF(E452&gt;=20000,"Tipo I_II","Resto")))</f>
        <v>Resto</v>
      </c>
      <c r="L452" s="2" t="str">
        <f t="shared" si="11"/>
        <v>Resto</v>
      </c>
      <c r="N452" s="49"/>
      <c r="O452" s="50"/>
      <c r="P452" s="50"/>
      <c r="Q452" s="50"/>
    </row>
    <row r="453" spans="1:17" x14ac:dyDescent="0.25">
      <c r="A453" s="61" t="s">
        <v>779</v>
      </c>
      <c r="B453" s="65">
        <v>23686</v>
      </c>
      <c r="C453" s="3" t="s">
        <v>73</v>
      </c>
      <c r="D453" s="3" t="s">
        <v>780</v>
      </c>
      <c r="E453" s="1">
        <f>VLOOKUP($B453,Conteo_municipios!$A$2:$I$1123,5)</f>
        <v>19892</v>
      </c>
      <c r="F453" s="75">
        <f>VLOOKUP($B453,Conteo_municipios!$A$2:$I$1123,9)</f>
        <v>4.3</v>
      </c>
      <c r="G453" s="5">
        <v>2</v>
      </c>
      <c r="H453" s="5">
        <v>0.1</v>
      </c>
      <c r="I453" s="5" t="s">
        <v>25</v>
      </c>
      <c r="J453" s="4" t="s">
        <v>26</v>
      </c>
      <c r="K453" s="1" t="str">
        <f>IF(E453&gt;=160000,"Intermedia",IF(E453&gt;=40000,IF(F453&gt;=7,"Intermedia","Pequeña"),IF(E453&gt;=20000,"Tipo I_II","Resto")))</f>
        <v>Resto</v>
      </c>
      <c r="L453" s="2" t="str">
        <f t="shared" si="11"/>
        <v>Resto</v>
      </c>
      <c r="N453" s="49"/>
      <c r="O453" s="50"/>
      <c r="P453" s="50"/>
      <c r="Q453" s="50"/>
    </row>
    <row r="454" spans="1:17" x14ac:dyDescent="0.25">
      <c r="A454" s="61" t="s">
        <v>250</v>
      </c>
      <c r="B454" s="65">
        <v>23807</v>
      </c>
      <c r="C454" s="3" t="s">
        <v>73</v>
      </c>
      <c r="D454" s="3" t="s">
        <v>251</v>
      </c>
      <c r="E454" s="1">
        <f>VLOOKUP($B454,Conteo_municipios!$A$2:$I$1123,5)</f>
        <v>49784</v>
      </c>
      <c r="F454" s="75">
        <f>VLOOKUP($B454,Conteo_municipios!$A$2:$I$1123,9)</f>
        <v>4</v>
      </c>
      <c r="G454" s="5">
        <v>4</v>
      </c>
      <c r="H454" s="5">
        <v>0.2</v>
      </c>
      <c r="I454" s="5" t="s">
        <v>21</v>
      </c>
      <c r="J454" s="4" t="s">
        <v>13</v>
      </c>
      <c r="K454" s="1" t="str">
        <f>IF(E454&gt;=160000,"Intermedia",IF(E454&gt;=40000,IF(F454&gt;=7,"Intermedia","Pequeña"),IF(E454&gt;=20000,"Tipo I_II","Resto")))</f>
        <v>Pequeña</v>
      </c>
      <c r="L454" s="2" t="str">
        <f t="shared" si="11"/>
        <v>Pequeña_H</v>
      </c>
      <c r="N454" s="49"/>
      <c r="O454" s="50"/>
      <c r="P454" s="50"/>
      <c r="Q454" s="50"/>
    </row>
    <row r="455" spans="1:17" x14ac:dyDescent="0.25">
      <c r="A455" s="61" t="s">
        <v>515</v>
      </c>
      <c r="B455" s="65">
        <v>23855</v>
      </c>
      <c r="C455" s="3" t="s">
        <v>73</v>
      </c>
      <c r="D455" s="3" t="s">
        <v>516</v>
      </c>
      <c r="E455" s="1">
        <f>VLOOKUP($B455,Conteo_municipios!$A$2:$I$1123,5)</f>
        <v>17797</v>
      </c>
      <c r="F455" s="75">
        <f>VLOOKUP($B455,Conteo_municipios!$A$2:$I$1123,9)</f>
        <v>3.7</v>
      </c>
      <c r="G455" s="5">
        <v>3</v>
      </c>
      <c r="H455" s="5">
        <v>0.15</v>
      </c>
      <c r="I455" s="5" t="s">
        <v>12</v>
      </c>
      <c r="J455" s="4" t="s">
        <v>26</v>
      </c>
      <c r="K455" s="1" t="str">
        <f>IF(E455&gt;=160000,"Intermedia",IF(E455&gt;=40000,IF(F455&gt;=7,"Intermedia","Pequeña"),IF(E455&gt;=20000,"Tipo I_II","Resto")))</f>
        <v>Resto</v>
      </c>
      <c r="L455" s="2" t="str">
        <f t="shared" si="11"/>
        <v>Resto</v>
      </c>
      <c r="N455" s="49"/>
      <c r="O455" s="50"/>
      <c r="P455" s="50"/>
      <c r="Q455" s="50"/>
    </row>
    <row r="456" spans="1:17" x14ac:dyDescent="0.25">
      <c r="A456" s="61" t="s">
        <v>683</v>
      </c>
      <c r="B456" s="65">
        <v>25001</v>
      </c>
      <c r="C456" s="3" t="s">
        <v>44</v>
      </c>
      <c r="D456" s="3" t="s">
        <v>684</v>
      </c>
      <c r="E456" s="1">
        <f>VLOOKUP($B456,Conteo_municipios!$A$2:$I$1123,5)</f>
        <v>8282</v>
      </c>
      <c r="F456" s="75">
        <f>VLOOKUP($B456,Conteo_municipios!$A$2:$I$1123,9)</f>
        <v>2.4</v>
      </c>
      <c r="G456" s="5">
        <v>4</v>
      </c>
      <c r="H456" s="5">
        <v>0.2</v>
      </c>
      <c r="I456" s="5" t="s">
        <v>21</v>
      </c>
      <c r="J456" s="4" t="s">
        <v>13</v>
      </c>
      <c r="K456" s="1" t="str">
        <f>IF(E456&gt;=160000,"Intermedia",IF(E456&gt;=40000,IF(F456&gt;=7,"Intermedia","Pequeña"),IF(E456&gt;=20000,"Tipo I_II","Resto")))</f>
        <v>Resto</v>
      </c>
      <c r="L456" s="2" t="str">
        <f t="shared" si="11"/>
        <v>Resto</v>
      </c>
      <c r="N456" s="49"/>
      <c r="O456" s="50"/>
      <c r="P456" s="50"/>
      <c r="Q456" s="50"/>
    </row>
    <row r="457" spans="1:17" x14ac:dyDescent="0.25">
      <c r="A457" s="61" t="s">
        <v>1674</v>
      </c>
      <c r="B457" s="65">
        <v>25019</v>
      </c>
      <c r="C457" s="3" t="s">
        <v>44</v>
      </c>
      <c r="D457" s="3" t="s">
        <v>817</v>
      </c>
      <c r="E457" s="1">
        <f>VLOOKUP($B457,Conteo_municipios!$A$2:$I$1123,5)</f>
        <v>2598</v>
      </c>
      <c r="F457" s="75">
        <f>VLOOKUP($B457,Conteo_municipios!$A$2:$I$1123,9)</f>
        <v>3.6</v>
      </c>
      <c r="G457" s="5">
        <v>3</v>
      </c>
      <c r="H457" s="5">
        <v>0.15</v>
      </c>
      <c r="I457" s="5" t="s">
        <v>12</v>
      </c>
      <c r="J457" s="4" t="s">
        <v>13</v>
      </c>
      <c r="K457" s="1" t="str">
        <f>IF(E457&gt;=160000,"Intermedia",IF(E457&gt;=40000,IF(F457&gt;=7,"Intermedia","Pequeña"),IF(E457&gt;=20000,"Tipo I_II","Resto")))</f>
        <v>Resto</v>
      </c>
      <c r="L457" s="2" t="str">
        <f t="shared" si="11"/>
        <v>Resto</v>
      </c>
      <c r="N457" s="49"/>
      <c r="O457" s="50"/>
      <c r="P457" s="50"/>
      <c r="Q457" s="50"/>
    </row>
    <row r="458" spans="1:17" x14ac:dyDescent="0.25">
      <c r="A458" s="61" t="s">
        <v>1026</v>
      </c>
      <c r="B458" s="65">
        <v>25035</v>
      </c>
      <c r="C458" s="3" t="s">
        <v>44</v>
      </c>
      <c r="D458" s="3" t="s">
        <v>1027</v>
      </c>
      <c r="E458" s="1">
        <f>VLOOKUP($B458,Conteo_municipios!$A$2:$I$1123,5)</f>
        <v>6236</v>
      </c>
      <c r="F458" s="75">
        <f>VLOOKUP($B458,Conteo_municipios!$A$2:$I$1123,9)</f>
        <v>2.5</v>
      </c>
      <c r="G458" s="5">
        <v>3</v>
      </c>
      <c r="H458" s="5">
        <v>0.15</v>
      </c>
      <c r="I458" s="5" t="s">
        <v>12</v>
      </c>
      <c r="J458" s="4" t="s">
        <v>13</v>
      </c>
      <c r="K458" s="1" t="str">
        <f>IF(E458&gt;=160000,"Intermedia",IF(E458&gt;=40000,IF(F458&gt;=7,"Intermedia","Pequeña"),IF(E458&gt;=20000,"Tipo I_II","Resto")))</f>
        <v>Resto</v>
      </c>
      <c r="L458" s="2" t="str">
        <f t="shared" si="11"/>
        <v>Resto</v>
      </c>
      <c r="N458" s="49"/>
      <c r="O458" s="50"/>
      <c r="P458" s="50"/>
      <c r="Q458" s="50"/>
    </row>
    <row r="459" spans="1:17" x14ac:dyDescent="0.25">
      <c r="A459" s="61" t="s">
        <v>1156</v>
      </c>
      <c r="B459" s="65">
        <v>25040</v>
      </c>
      <c r="C459" s="3" t="s">
        <v>44</v>
      </c>
      <c r="D459" s="3" t="s">
        <v>1157</v>
      </c>
      <c r="E459" s="1">
        <f>VLOOKUP($B459,Conteo_municipios!$A$2:$I$1123,5)</f>
        <v>5747</v>
      </c>
      <c r="F459" s="75">
        <f>VLOOKUP($B459,Conteo_municipios!$A$2:$I$1123,9)</f>
        <v>3.7</v>
      </c>
      <c r="G459" s="5">
        <v>3</v>
      </c>
      <c r="H459" s="5">
        <v>0.15</v>
      </c>
      <c r="I459" s="5" t="s">
        <v>12</v>
      </c>
      <c r="J459" s="4" t="s">
        <v>13</v>
      </c>
      <c r="K459" s="1" t="str">
        <f>IF(E459&gt;=160000,"Intermedia",IF(E459&gt;=40000,IF(F459&gt;=7,"Intermedia","Pequeña"),IF(E459&gt;=20000,"Tipo I_II","Resto")))</f>
        <v>Resto</v>
      </c>
      <c r="L459" s="2" t="str">
        <f t="shared" si="11"/>
        <v>Resto</v>
      </c>
      <c r="N459" s="49"/>
      <c r="O459" s="50"/>
      <c r="P459" s="50"/>
      <c r="Q459" s="50"/>
    </row>
    <row r="460" spans="1:17" x14ac:dyDescent="0.25">
      <c r="A460" s="61" t="s">
        <v>1050</v>
      </c>
      <c r="B460" s="65">
        <v>25053</v>
      </c>
      <c r="C460" s="3" t="s">
        <v>44</v>
      </c>
      <c r="D460" s="3" t="s">
        <v>1051</v>
      </c>
      <c r="E460" s="1">
        <f>VLOOKUP($B460,Conteo_municipios!$A$2:$I$1123,5)</f>
        <v>4063</v>
      </c>
      <c r="F460" s="75">
        <f>VLOOKUP($B460,Conteo_municipios!$A$2:$I$1123,9)</f>
        <v>4.0999999999999996</v>
      </c>
      <c r="G460" s="5">
        <v>4</v>
      </c>
      <c r="H460" s="5">
        <v>0.2</v>
      </c>
      <c r="I460" s="5" t="s">
        <v>21</v>
      </c>
      <c r="J460" s="4" t="s">
        <v>13</v>
      </c>
      <c r="K460" s="1" t="str">
        <f>IF(E460&gt;=160000,"Intermedia",IF(E460&gt;=40000,IF(F460&gt;=7,"Intermedia","Pequeña"),IF(E460&gt;=20000,"Tipo I_II","Resto")))</f>
        <v>Resto</v>
      </c>
      <c r="L460" s="2" t="str">
        <f t="shared" si="11"/>
        <v>Resto</v>
      </c>
      <c r="N460" s="49"/>
      <c r="O460" s="50"/>
      <c r="P460" s="50"/>
      <c r="Q460" s="50"/>
    </row>
    <row r="461" spans="1:17" x14ac:dyDescent="0.25">
      <c r="A461" s="61" t="s">
        <v>2081</v>
      </c>
      <c r="B461" s="65">
        <v>25086</v>
      </c>
      <c r="C461" s="3" t="s">
        <v>44</v>
      </c>
      <c r="D461" s="3" t="s">
        <v>2082</v>
      </c>
      <c r="E461" s="1">
        <f>VLOOKUP($B461,Conteo_municipios!$A$2:$I$1123,5)</f>
        <v>1208</v>
      </c>
      <c r="F461" s="75">
        <f>VLOOKUP($B461,Conteo_municipios!$A$2:$I$1123,9)</f>
        <v>2.4</v>
      </c>
      <c r="G461" s="5">
        <v>4</v>
      </c>
      <c r="H461" s="5">
        <v>0.2</v>
      </c>
      <c r="I461" s="5" t="s">
        <v>21</v>
      </c>
      <c r="J461" s="4" t="s">
        <v>13</v>
      </c>
      <c r="K461" s="1" t="str">
        <f>IF(E461&gt;=160000,"Intermedia",IF(E461&gt;=40000,IF(F461&gt;=7,"Intermedia","Pequeña"),IF(E461&gt;=20000,"Tipo I_II","Resto")))</f>
        <v>Resto</v>
      </c>
      <c r="L461" s="2" t="str">
        <f t="shared" si="11"/>
        <v>Resto</v>
      </c>
      <c r="N461" s="49"/>
      <c r="O461" s="50"/>
      <c r="P461" s="50"/>
      <c r="Q461" s="50"/>
    </row>
    <row r="462" spans="1:17" x14ac:dyDescent="0.25">
      <c r="A462" s="61" t="s">
        <v>2065</v>
      </c>
      <c r="B462" s="65">
        <v>25095</v>
      </c>
      <c r="C462" s="3" t="s">
        <v>44</v>
      </c>
      <c r="D462" s="3" t="s">
        <v>2066</v>
      </c>
      <c r="E462" s="1">
        <f>VLOOKUP($B462,Conteo_municipios!$A$2:$I$1123,5)</f>
        <v>482</v>
      </c>
      <c r="F462" s="75">
        <f>VLOOKUP($B462,Conteo_municipios!$A$2:$I$1123,9)</f>
        <v>2.3000000000000003</v>
      </c>
      <c r="G462" s="5">
        <v>3</v>
      </c>
      <c r="H462" s="5">
        <v>0.15</v>
      </c>
      <c r="I462" s="5" t="s">
        <v>12</v>
      </c>
      <c r="J462" s="4" t="s">
        <v>13</v>
      </c>
      <c r="K462" s="1" t="str">
        <f>IF(E462&gt;=160000,"Intermedia",IF(E462&gt;=40000,IF(F462&gt;=7,"Intermedia","Pequeña"),IF(E462&gt;=20000,"Tipo I_II","Resto")))</f>
        <v>Resto</v>
      </c>
      <c r="L462" s="2" t="str">
        <f t="shared" si="11"/>
        <v>Resto</v>
      </c>
      <c r="N462" s="49"/>
      <c r="O462" s="50"/>
      <c r="P462" s="50"/>
      <c r="Q462" s="50"/>
    </row>
    <row r="463" spans="1:17" x14ac:dyDescent="0.25">
      <c r="A463" s="61" t="s">
        <v>798</v>
      </c>
      <c r="B463" s="65">
        <v>25099</v>
      </c>
      <c r="C463" s="3" t="s">
        <v>44</v>
      </c>
      <c r="D463" s="3" t="s">
        <v>799</v>
      </c>
      <c r="E463" s="1">
        <f>VLOOKUP($B463,Conteo_municipios!$A$2:$I$1123,5)</f>
        <v>7636</v>
      </c>
      <c r="F463" s="75">
        <f>VLOOKUP($B463,Conteo_municipios!$A$2:$I$1123,9)</f>
        <v>4.5999999999999996</v>
      </c>
      <c r="G463" s="5">
        <v>3</v>
      </c>
      <c r="H463" s="5">
        <v>0.15</v>
      </c>
      <c r="I463" s="5" t="s">
        <v>12</v>
      </c>
      <c r="J463" s="4" t="s">
        <v>13</v>
      </c>
      <c r="K463" s="1" t="str">
        <f>IF(E463&gt;=160000,"Intermedia",IF(E463&gt;=40000,IF(F463&gt;=7,"Intermedia","Pequeña"),IF(E463&gt;=20000,"Tipo I_II","Resto")))</f>
        <v>Resto</v>
      </c>
      <c r="L463" s="2" t="str">
        <f t="shared" si="11"/>
        <v>Resto</v>
      </c>
      <c r="N463" s="49"/>
      <c r="O463" s="50"/>
      <c r="P463" s="50"/>
      <c r="Q463" s="50"/>
    </row>
    <row r="464" spans="1:17" x14ac:dyDescent="0.25">
      <c r="A464" s="61" t="s">
        <v>1844</v>
      </c>
      <c r="B464" s="65">
        <v>25120</v>
      </c>
      <c r="C464" s="3" t="s">
        <v>44</v>
      </c>
      <c r="D464" s="3" t="s">
        <v>1845</v>
      </c>
      <c r="E464" s="1">
        <f>VLOOKUP($B464,Conteo_municipios!$A$2:$I$1123,5)</f>
        <v>1106</v>
      </c>
      <c r="F464" s="75">
        <f>VLOOKUP($B464,Conteo_municipios!$A$2:$I$1123,9)</f>
        <v>4.0999999999999996</v>
      </c>
      <c r="G464" s="5">
        <v>5</v>
      </c>
      <c r="H464" s="5">
        <v>0.25</v>
      </c>
      <c r="I464" s="5" t="s">
        <v>21</v>
      </c>
      <c r="J464" s="4" t="s">
        <v>13</v>
      </c>
      <c r="K464" s="1" t="str">
        <f>IF(E464&gt;=160000,"Intermedia",IF(E464&gt;=40000,IF(F464&gt;=7,"Intermedia","Pequeña"),IF(E464&gt;=20000,"Tipo I_II","Resto")))</f>
        <v>Resto</v>
      </c>
      <c r="L464" s="2" t="str">
        <f t="shared" si="11"/>
        <v>Resto</v>
      </c>
      <c r="N464" s="49"/>
      <c r="O464" s="50"/>
      <c r="P464" s="50"/>
      <c r="Q464" s="50"/>
    </row>
    <row r="465" spans="1:17" x14ac:dyDescent="0.25">
      <c r="A465" s="61" t="s">
        <v>1294</v>
      </c>
      <c r="B465" s="65">
        <v>25123</v>
      </c>
      <c r="C465" s="3" t="s">
        <v>44</v>
      </c>
      <c r="D465" s="3" t="s">
        <v>1295</v>
      </c>
      <c r="E465" s="1">
        <f>VLOOKUP($B465,Conteo_municipios!$A$2:$I$1123,5)</f>
        <v>3656</v>
      </c>
      <c r="F465" s="75">
        <f>VLOOKUP($B465,Conteo_municipios!$A$2:$I$1123,9)</f>
        <v>3.6</v>
      </c>
      <c r="G465" s="5">
        <v>3</v>
      </c>
      <c r="H465" s="5">
        <v>0.15</v>
      </c>
      <c r="I465" s="5" t="s">
        <v>12</v>
      </c>
      <c r="J465" s="4" t="s">
        <v>13</v>
      </c>
      <c r="K465" s="1" t="str">
        <f>IF(E465&gt;=160000,"Intermedia",IF(E465&gt;=40000,IF(F465&gt;=7,"Intermedia","Pequeña"),IF(E465&gt;=20000,"Tipo I_II","Resto")))</f>
        <v>Resto</v>
      </c>
      <c r="L465" s="2" t="str">
        <f t="shared" si="11"/>
        <v>Resto</v>
      </c>
      <c r="N465" s="49"/>
      <c r="O465" s="50"/>
      <c r="P465" s="50"/>
      <c r="Q465" s="50"/>
    </row>
    <row r="466" spans="1:17" x14ac:dyDescent="0.25">
      <c r="A466" s="61" t="s">
        <v>284</v>
      </c>
      <c r="B466" s="65">
        <v>25126</v>
      </c>
      <c r="C466" s="3" t="s">
        <v>44</v>
      </c>
      <c r="D466" s="3" t="s">
        <v>285</v>
      </c>
      <c r="E466" s="1">
        <f>VLOOKUP($B466,Conteo_municipios!$A$2:$I$1123,5)</f>
        <v>70439</v>
      </c>
      <c r="F466" s="75">
        <f>VLOOKUP($B466,Conteo_municipios!$A$2:$I$1123,9)</f>
        <v>7.1999999999999993</v>
      </c>
      <c r="G466" s="5">
        <v>3</v>
      </c>
      <c r="H466" s="5">
        <v>0.15</v>
      </c>
      <c r="I466" s="5" t="s">
        <v>12</v>
      </c>
      <c r="J466" s="4" t="s">
        <v>13</v>
      </c>
      <c r="K466" s="1" t="str">
        <f>IF(E466&gt;=160000,"Intermedia",IF(E466&gt;=40000,IF(F466&gt;=7,"Intermedia","Pequeña"),IF(E466&gt;=20000,"Tipo I_II","Resto")))</f>
        <v>Intermedia</v>
      </c>
      <c r="L466" s="2" t="str">
        <f t="shared" si="11"/>
        <v>Intermedia_L|M</v>
      </c>
      <c r="N466" s="49"/>
      <c r="O466" s="50"/>
      <c r="P466" s="50"/>
      <c r="Q466" s="50"/>
    </row>
    <row r="467" spans="1:17" x14ac:dyDescent="0.25">
      <c r="A467" s="61" t="s">
        <v>1414</v>
      </c>
      <c r="B467" s="65">
        <v>25148</v>
      </c>
      <c r="C467" s="3" t="s">
        <v>44</v>
      </c>
      <c r="D467" s="3" t="s">
        <v>1415</v>
      </c>
      <c r="E467" s="1">
        <f>VLOOKUP($B467,Conteo_municipios!$A$2:$I$1123,5)</f>
        <v>3814</v>
      </c>
      <c r="F467" s="75">
        <f>VLOOKUP($B467,Conteo_municipios!$A$2:$I$1123,9)</f>
        <v>2.7</v>
      </c>
      <c r="G467" s="5">
        <v>3</v>
      </c>
      <c r="H467" s="5">
        <v>0.15</v>
      </c>
      <c r="I467" s="5" t="s">
        <v>12</v>
      </c>
      <c r="J467" s="4" t="s">
        <v>13</v>
      </c>
      <c r="K467" s="1" t="str">
        <f>IF(E467&gt;=160000,"Intermedia",IF(E467&gt;=40000,IF(F467&gt;=7,"Intermedia","Pequeña"),IF(E467&gt;=20000,"Tipo I_II","Resto")))</f>
        <v>Resto</v>
      </c>
      <c r="L467" s="2" t="str">
        <f t="shared" ref="L467:L530" si="12">+IF(K467="ESPECIAL",D467,IF(K467="Resto","Resto",IF(I467="H",K467&amp;"_"&amp;I467,K467&amp;"_L|M")))</f>
        <v>Resto</v>
      </c>
      <c r="N467" s="49"/>
      <c r="O467" s="50"/>
      <c r="P467" s="50"/>
      <c r="Q467" s="50"/>
    </row>
    <row r="468" spans="1:17" x14ac:dyDescent="0.25">
      <c r="A468" s="61" t="s">
        <v>846</v>
      </c>
      <c r="B468" s="65">
        <v>25151</v>
      </c>
      <c r="C468" s="3" t="s">
        <v>44</v>
      </c>
      <c r="D468" s="3" t="s">
        <v>847</v>
      </c>
      <c r="E468" s="1">
        <f>VLOOKUP($B468,Conteo_municipios!$A$2:$I$1123,5)</f>
        <v>6574</v>
      </c>
      <c r="F468" s="75">
        <f>VLOOKUP($B468,Conteo_municipios!$A$2:$I$1123,9)</f>
        <v>4.3999999999999995</v>
      </c>
      <c r="G468" s="5">
        <v>5</v>
      </c>
      <c r="H468" s="5">
        <v>0.25</v>
      </c>
      <c r="I468" s="5" t="s">
        <v>21</v>
      </c>
      <c r="J468" s="4" t="s">
        <v>13</v>
      </c>
      <c r="K468" s="1" t="str">
        <f>IF(E468&gt;=160000,"Intermedia",IF(E468&gt;=40000,IF(F468&gt;=7,"Intermedia","Pequeña"),IF(E468&gt;=20000,"Tipo I_II","Resto")))</f>
        <v>Resto</v>
      </c>
      <c r="L468" s="2" t="str">
        <f t="shared" si="12"/>
        <v>Resto</v>
      </c>
      <c r="N468" s="49"/>
      <c r="O468" s="50"/>
      <c r="P468" s="50"/>
      <c r="Q468" s="50"/>
    </row>
    <row r="469" spans="1:17" x14ac:dyDescent="0.25">
      <c r="A469" s="61" t="s">
        <v>1635</v>
      </c>
      <c r="B469" s="65">
        <v>25154</v>
      </c>
      <c r="C469" s="3" t="s">
        <v>44</v>
      </c>
      <c r="D469" s="3" t="s">
        <v>1636</v>
      </c>
      <c r="E469" s="1">
        <f>VLOOKUP($B469,Conteo_municipios!$A$2:$I$1123,5)</f>
        <v>2073</v>
      </c>
      <c r="F469" s="75">
        <f>VLOOKUP($B469,Conteo_municipios!$A$2:$I$1123,9)</f>
        <v>3.3000000000000003</v>
      </c>
      <c r="G469" s="5">
        <v>3</v>
      </c>
      <c r="H469" s="5">
        <v>0.15</v>
      </c>
      <c r="I469" s="5" t="s">
        <v>12</v>
      </c>
      <c r="J469" s="4" t="s">
        <v>13</v>
      </c>
      <c r="K469" s="1" t="str">
        <f>IF(E469&gt;=160000,"Intermedia",IF(E469&gt;=40000,IF(F469&gt;=7,"Intermedia","Pequeña"),IF(E469&gt;=20000,"Tipo I_II","Resto")))</f>
        <v>Resto</v>
      </c>
      <c r="L469" s="2" t="str">
        <f t="shared" si="12"/>
        <v>Resto</v>
      </c>
      <c r="N469" s="49"/>
      <c r="O469" s="50"/>
      <c r="P469" s="50"/>
      <c r="Q469" s="50"/>
    </row>
    <row r="470" spans="1:17" x14ac:dyDescent="0.25">
      <c r="A470" s="61" t="s">
        <v>1910</v>
      </c>
      <c r="B470" s="65">
        <v>25168</v>
      </c>
      <c r="C470" s="3" t="s">
        <v>44</v>
      </c>
      <c r="D470" s="3" t="s">
        <v>1911</v>
      </c>
      <c r="E470" s="1">
        <f>VLOOKUP($B470,Conteo_municipios!$A$2:$I$1123,5)</f>
        <v>843</v>
      </c>
      <c r="F470" s="75">
        <f>VLOOKUP($B470,Conteo_municipios!$A$2:$I$1123,9)</f>
        <v>2.8000000000000003</v>
      </c>
      <c r="G470" s="5">
        <v>3</v>
      </c>
      <c r="H470" s="5">
        <v>0.15</v>
      </c>
      <c r="I470" s="5" t="s">
        <v>12</v>
      </c>
      <c r="J470" s="4" t="s">
        <v>13</v>
      </c>
      <c r="K470" s="1" t="str">
        <f>IF(E470&gt;=160000,"Intermedia",IF(E470&gt;=40000,IF(F470&gt;=7,"Intermedia","Pequeña"),IF(E470&gt;=20000,"Tipo I_II","Resto")))</f>
        <v>Resto</v>
      </c>
      <c r="L470" s="2" t="str">
        <f t="shared" si="12"/>
        <v>Resto</v>
      </c>
      <c r="N470" s="49"/>
      <c r="O470" s="50"/>
      <c r="P470" s="50"/>
      <c r="Q470" s="50"/>
    </row>
    <row r="471" spans="1:17" x14ac:dyDescent="0.25">
      <c r="A471" s="61" t="s">
        <v>145</v>
      </c>
      <c r="B471" s="65">
        <v>25175</v>
      </c>
      <c r="C471" s="3" t="s">
        <v>44</v>
      </c>
      <c r="D471" s="3" t="s">
        <v>146</v>
      </c>
      <c r="E471" s="1">
        <f>VLOOKUP($B471,Conteo_municipios!$A$2:$I$1123,5)</f>
        <v>117686</v>
      </c>
      <c r="F471" s="75">
        <f>VLOOKUP($B471,Conteo_municipios!$A$2:$I$1123,9)</f>
        <v>6.8999999999999995</v>
      </c>
      <c r="G471" s="5">
        <v>3</v>
      </c>
      <c r="H471" s="5">
        <v>0.15</v>
      </c>
      <c r="I471" s="5" t="s">
        <v>12</v>
      </c>
      <c r="J471" s="4" t="s">
        <v>13</v>
      </c>
      <c r="K471" s="1" t="str">
        <f>IF(E471&gt;=160000,"Intermedia",IF(E471&gt;=40000,IF(F471&gt;=7,"Intermedia","Pequeña"),IF(E471&gt;=20000,"Tipo I_II","Resto")))</f>
        <v>Pequeña</v>
      </c>
      <c r="L471" s="2" t="str">
        <f t="shared" si="12"/>
        <v>Pequeña_L|M</v>
      </c>
      <c r="N471" s="49"/>
      <c r="O471" s="50"/>
      <c r="P471" s="50"/>
      <c r="Q471" s="50"/>
    </row>
    <row r="472" spans="1:17" x14ac:dyDescent="0.25">
      <c r="A472" s="61" t="s">
        <v>1451</v>
      </c>
      <c r="B472" s="65">
        <v>25178</v>
      </c>
      <c r="C472" s="3" t="s">
        <v>44</v>
      </c>
      <c r="D472" s="3" t="s">
        <v>1452</v>
      </c>
      <c r="E472" s="1">
        <f>VLOOKUP($B472,Conteo_municipios!$A$2:$I$1123,5)</f>
        <v>2693</v>
      </c>
      <c r="F472" s="75">
        <f>VLOOKUP($B472,Conteo_municipios!$A$2:$I$1123,9)</f>
        <v>4.5999999999999996</v>
      </c>
      <c r="G472" s="5">
        <v>4</v>
      </c>
      <c r="H472" s="5">
        <v>0.2</v>
      </c>
      <c r="I472" s="5" t="s">
        <v>21</v>
      </c>
      <c r="J472" s="4" t="s">
        <v>13</v>
      </c>
      <c r="K472" s="1" t="str">
        <f>IF(E472&gt;=160000,"Intermedia",IF(E472&gt;=40000,IF(F472&gt;=7,"Intermedia","Pequeña"),IF(E472&gt;=20000,"Tipo I_II","Resto")))</f>
        <v>Resto</v>
      </c>
      <c r="L472" s="2" t="str">
        <f t="shared" si="12"/>
        <v>Resto</v>
      </c>
      <c r="N472" s="49"/>
      <c r="O472" s="50"/>
      <c r="P472" s="50"/>
      <c r="Q472" s="50"/>
    </row>
    <row r="473" spans="1:17" x14ac:dyDescent="0.25">
      <c r="A473" s="61" t="s">
        <v>1235</v>
      </c>
      <c r="B473" s="65">
        <v>25181</v>
      </c>
      <c r="C473" s="3" t="s">
        <v>44</v>
      </c>
      <c r="D473" s="3" t="s">
        <v>1236</v>
      </c>
      <c r="E473" s="1">
        <f>VLOOKUP($B473,Conteo_municipios!$A$2:$I$1123,5)</f>
        <v>4002</v>
      </c>
      <c r="F473" s="75">
        <f>VLOOKUP($B473,Conteo_municipios!$A$2:$I$1123,9)</f>
        <v>3.6</v>
      </c>
      <c r="G473" s="5">
        <v>4</v>
      </c>
      <c r="H473" s="5">
        <v>0.2</v>
      </c>
      <c r="I473" s="5" t="s">
        <v>21</v>
      </c>
      <c r="J473" s="4" t="s">
        <v>13</v>
      </c>
      <c r="K473" s="1" t="str">
        <f>IF(E473&gt;=160000,"Intermedia",IF(E473&gt;=40000,IF(F473&gt;=7,"Intermedia","Pequeña"),IF(E473&gt;=20000,"Tipo I_II","Resto")))</f>
        <v>Resto</v>
      </c>
      <c r="L473" s="2" t="str">
        <f t="shared" si="12"/>
        <v>Resto</v>
      </c>
      <c r="N473" s="49"/>
      <c r="O473" s="50"/>
      <c r="P473" s="50"/>
      <c r="Q473" s="50"/>
    </row>
    <row r="474" spans="1:17" x14ac:dyDescent="0.25">
      <c r="A474" s="61" t="s">
        <v>670</v>
      </c>
      <c r="B474" s="65">
        <v>25183</v>
      </c>
      <c r="C474" s="3" t="s">
        <v>44</v>
      </c>
      <c r="D474" s="3" t="s">
        <v>671</v>
      </c>
      <c r="E474" s="1">
        <f>VLOOKUP($B474,Conteo_municipios!$A$2:$I$1123,5)</f>
        <v>10233</v>
      </c>
      <c r="F474" s="75">
        <f>VLOOKUP($B474,Conteo_municipios!$A$2:$I$1123,9)</f>
        <v>8.2999999999999989</v>
      </c>
      <c r="G474" s="5">
        <v>3</v>
      </c>
      <c r="H474" s="5">
        <v>0.15</v>
      </c>
      <c r="I474" s="5" t="s">
        <v>12</v>
      </c>
      <c r="J474" s="4" t="s">
        <v>13</v>
      </c>
      <c r="K474" s="1" t="str">
        <f>IF(E474&gt;=160000,"Intermedia",IF(E474&gt;=40000,IF(F474&gt;=7,"Intermedia","Pequeña"),IF(E474&gt;=20000,"Tipo I_II","Resto")))</f>
        <v>Resto</v>
      </c>
      <c r="L474" s="2" t="str">
        <f t="shared" si="12"/>
        <v>Resto</v>
      </c>
      <c r="N474" s="49"/>
      <c r="O474" s="50"/>
      <c r="P474" s="50"/>
      <c r="Q474" s="50"/>
    </row>
    <row r="475" spans="1:17" x14ac:dyDescent="0.25">
      <c r="A475" s="61" t="s">
        <v>955</v>
      </c>
      <c r="B475" s="65">
        <v>25200</v>
      </c>
      <c r="C475" s="3" t="s">
        <v>44</v>
      </c>
      <c r="D475" s="3" t="s">
        <v>956</v>
      </c>
      <c r="E475" s="1">
        <f>VLOOKUP($B475,Conteo_municipios!$A$2:$I$1123,5)</f>
        <v>12094</v>
      </c>
      <c r="F475" s="75">
        <f>VLOOKUP($B475,Conteo_municipios!$A$2:$I$1123,9)</f>
        <v>5.1999999999999993</v>
      </c>
      <c r="G475" s="5">
        <v>3</v>
      </c>
      <c r="H475" s="5">
        <v>0.15</v>
      </c>
      <c r="I475" s="5" t="s">
        <v>12</v>
      </c>
      <c r="J475" s="4" t="s">
        <v>13</v>
      </c>
      <c r="K475" s="1" t="str">
        <f>IF(E475&gt;=160000,"Intermedia",IF(E475&gt;=40000,IF(F475&gt;=7,"Intermedia","Pequeña"),IF(E475&gt;=20000,"Tipo I_II","Resto")))</f>
        <v>Resto</v>
      </c>
      <c r="L475" s="2" t="str">
        <f t="shared" si="12"/>
        <v>Resto</v>
      </c>
      <c r="N475" s="49"/>
      <c r="O475" s="50"/>
      <c r="P475" s="50"/>
      <c r="Q475" s="50"/>
    </row>
    <row r="476" spans="1:17" x14ac:dyDescent="0.25">
      <c r="A476" s="61" t="s">
        <v>593</v>
      </c>
      <c r="B476" s="65">
        <v>25214</v>
      </c>
      <c r="C476" s="3" t="s">
        <v>44</v>
      </c>
      <c r="D476" s="3" t="s">
        <v>594</v>
      </c>
      <c r="E476" s="1">
        <f>VLOOKUP($B476,Conteo_municipios!$A$2:$I$1123,5)</f>
        <v>20129</v>
      </c>
      <c r="F476" s="75">
        <f>VLOOKUP($B476,Conteo_municipios!$A$2:$I$1123,9)</f>
        <v>4.8</v>
      </c>
      <c r="G476" s="5">
        <v>3</v>
      </c>
      <c r="H476" s="5">
        <v>0.15</v>
      </c>
      <c r="I476" s="5" t="s">
        <v>12</v>
      </c>
      <c r="J476" s="4" t="s">
        <v>13</v>
      </c>
      <c r="K476" s="1" t="str">
        <f>IF(E476&gt;=160000,"Intermedia",IF(E476&gt;=40000,IF(F476&gt;=7,"Intermedia","Pequeña"),IF(E476&gt;=20000,"Tipo I_II","Resto")))</f>
        <v>Tipo I_II</v>
      </c>
      <c r="L476" s="2" t="str">
        <f t="shared" si="12"/>
        <v>Tipo I_II_L|M</v>
      </c>
      <c r="N476" s="49"/>
      <c r="O476" s="50"/>
      <c r="P476" s="50"/>
      <c r="Q476" s="50"/>
    </row>
    <row r="477" spans="1:17" x14ac:dyDescent="0.25">
      <c r="A477" s="61" t="s">
        <v>1790</v>
      </c>
      <c r="B477" s="65">
        <v>25224</v>
      </c>
      <c r="C477" s="3" t="s">
        <v>44</v>
      </c>
      <c r="D477" s="3" t="s">
        <v>1791</v>
      </c>
      <c r="E477" s="1">
        <f>VLOOKUP($B477,Conteo_municipios!$A$2:$I$1123,5)</f>
        <v>1128</v>
      </c>
      <c r="F477" s="75">
        <f>VLOOKUP($B477,Conteo_municipios!$A$2:$I$1123,9)</f>
        <v>3.4</v>
      </c>
      <c r="G477" s="5">
        <v>3</v>
      </c>
      <c r="H477" s="5">
        <v>0.15</v>
      </c>
      <c r="I477" s="5" t="s">
        <v>12</v>
      </c>
      <c r="J477" s="4" t="s">
        <v>13</v>
      </c>
      <c r="K477" s="1" t="str">
        <f>IF(E477&gt;=160000,"Intermedia",IF(E477&gt;=40000,IF(F477&gt;=7,"Intermedia","Pequeña"),IF(E477&gt;=20000,"Tipo I_II","Resto")))</f>
        <v>Resto</v>
      </c>
      <c r="L477" s="2" t="str">
        <f t="shared" si="12"/>
        <v>Resto</v>
      </c>
      <c r="N477" s="49"/>
      <c r="O477" s="50"/>
      <c r="P477" s="50"/>
      <c r="Q477" s="50"/>
    </row>
    <row r="478" spans="1:17" x14ac:dyDescent="0.25">
      <c r="A478" s="61" t="s">
        <v>744</v>
      </c>
      <c r="B478" s="65">
        <v>25245</v>
      </c>
      <c r="C478" s="3" t="s">
        <v>44</v>
      </c>
      <c r="D478" s="3" t="s">
        <v>745</v>
      </c>
      <c r="E478" s="1">
        <f>VLOOKUP($B478,Conteo_municipios!$A$2:$I$1123,5)</f>
        <v>11760</v>
      </c>
      <c r="F478" s="75">
        <f>VLOOKUP($B478,Conteo_municipios!$A$2:$I$1123,9)</f>
        <v>3.5</v>
      </c>
      <c r="G478" s="5">
        <v>3</v>
      </c>
      <c r="H478" s="5">
        <v>0.15</v>
      </c>
      <c r="I478" s="5" t="s">
        <v>12</v>
      </c>
      <c r="J478" s="4" t="s">
        <v>13</v>
      </c>
      <c r="K478" s="1" t="str">
        <f>IF(E478&gt;=160000,"Intermedia",IF(E478&gt;=40000,IF(F478&gt;=7,"Intermedia","Pequeña"),IF(E478&gt;=20000,"Tipo I_II","Resto")))</f>
        <v>Resto</v>
      </c>
      <c r="L478" s="2" t="str">
        <f t="shared" si="12"/>
        <v>Resto</v>
      </c>
      <c r="N478" s="49"/>
      <c r="O478" s="50"/>
      <c r="P478" s="50"/>
      <c r="Q478" s="50"/>
    </row>
    <row r="479" spans="1:17" x14ac:dyDescent="0.25">
      <c r="A479" s="61" t="s">
        <v>2049</v>
      </c>
      <c r="B479" s="65">
        <v>25258</v>
      </c>
      <c r="C479" s="3" t="s">
        <v>44</v>
      </c>
      <c r="D479" s="3" t="s">
        <v>1352</v>
      </c>
      <c r="E479" s="1">
        <f>VLOOKUP($B479,Conteo_municipios!$A$2:$I$1123,5)</f>
        <v>677</v>
      </c>
      <c r="F479" s="75">
        <f>VLOOKUP($B479,Conteo_municipios!$A$2:$I$1123,9)</f>
        <v>2.3000000000000003</v>
      </c>
      <c r="G479" s="5">
        <v>3</v>
      </c>
      <c r="H479" s="5">
        <v>0.15</v>
      </c>
      <c r="I479" s="5" t="s">
        <v>12</v>
      </c>
      <c r="J479" s="4" t="s">
        <v>13</v>
      </c>
      <c r="K479" s="1" t="str">
        <f>IF(E479&gt;=160000,"Intermedia",IF(E479&gt;=40000,IF(F479&gt;=7,"Intermedia","Pequeña"),IF(E479&gt;=20000,"Tipo I_II","Resto")))</f>
        <v>Resto</v>
      </c>
      <c r="L479" s="2" t="str">
        <f t="shared" si="12"/>
        <v>Resto</v>
      </c>
      <c r="N479" s="49"/>
      <c r="O479" s="50"/>
      <c r="P479" s="50"/>
      <c r="Q479" s="50"/>
    </row>
    <row r="480" spans="1:17" x14ac:dyDescent="0.25">
      <c r="A480" s="61" t="s">
        <v>635</v>
      </c>
      <c r="B480" s="65">
        <v>25260</v>
      </c>
      <c r="C480" s="3" t="s">
        <v>44</v>
      </c>
      <c r="D480" s="3" t="s">
        <v>636</v>
      </c>
      <c r="E480" s="1">
        <f>VLOOKUP($B480,Conteo_municipios!$A$2:$I$1123,5)</f>
        <v>19304</v>
      </c>
      <c r="F480" s="75">
        <f>VLOOKUP($B480,Conteo_municipios!$A$2:$I$1123,9)</f>
        <v>5.8</v>
      </c>
      <c r="G480" s="5">
        <v>3</v>
      </c>
      <c r="H480" s="5">
        <v>0.15</v>
      </c>
      <c r="I480" s="5" t="s">
        <v>12</v>
      </c>
      <c r="J480" s="4" t="s">
        <v>13</v>
      </c>
      <c r="K480" s="1" t="str">
        <f>IF(E480&gt;=160000,"Intermedia",IF(E480&gt;=40000,IF(F480&gt;=7,"Intermedia","Pequeña"),IF(E480&gt;=20000,"Tipo I_II","Resto")))</f>
        <v>Resto</v>
      </c>
      <c r="L480" s="2" t="str">
        <f t="shared" si="12"/>
        <v>Resto</v>
      </c>
      <c r="N480" s="49"/>
      <c r="O480" s="50"/>
      <c r="P480" s="50"/>
      <c r="Q480" s="50"/>
    </row>
    <row r="481" spans="1:17" x14ac:dyDescent="0.25">
      <c r="A481" s="61" t="s">
        <v>117</v>
      </c>
      <c r="B481" s="65">
        <v>25269</v>
      </c>
      <c r="C481" s="3" t="s">
        <v>44</v>
      </c>
      <c r="D481" s="3" t="s">
        <v>118</v>
      </c>
      <c r="E481" s="1">
        <f>VLOOKUP($B481,Conteo_municipios!$A$2:$I$1123,5)</f>
        <v>128160</v>
      </c>
      <c r="F481" s="75">
        <f>VLOOKUP($B481,Conteo_municipios!$A$2:$I$1123,9)</f>
        <v>6</v>
      </c>
      <c r="G481" s="5">
        <v>3</v>
      </c>
      <c r="H481" s="5">
        <v>0.15</v>
      </c>
      <c r="I481" s="5" t="s">
        <v>12</v>
      </c>
      <c r="J481" s="4" t="s">
        <v>13</v>
      </c>
      <c r="K481" s="1" t="str">
        <f>IF(E481&gt;=160000,"Intermedia",IF(E481&gt;=40000,IF(F481&gt;=7,"Intermedia","Pequeña"),IF(E481&gt;=20000,"Tipo I_II","Resto")))</f>
        <v>Pequeña</v>
      </c>
      <c r="L481" s="2" t="str">
        <f t="shared" si="12"/>
        <v>Pequeña_L|M</v>
      </c>
      <c r="N481" s="49"/>
      <c r="O481" s="50"/>
      <c r="P481" s="50"/>
      <c r="Q481" s="50"/>
    </row>
    <row r="482" spans="1:17" x14ac:dyDescent="0.25">
      <c r="A482" s="61" t="s">
        <v>1132</v>
      </c>
      <c r="B482" s="65">
        <v>25279</v>
      </c>
      <c r="C482" s="3" t="s">
        <v>44</v>
      </c>
      <c r="D482" s="3" t="s">
        <v>1133</v>
      </c>
      <c r="E482" s="1">
        <f>VLOOKUP($B482,Conteo_municipios!$A$2:$I$1123,5)</f>
        <v>4571</v>
      </c>
      <c r="F482" s="75">
        <f>VLOOKUP($B482,Conteo_municipios!$A$2:$I$1123,9)</f>
        <v>3.9</v>
      </c>
      <c r="G482" s="5">
        <v>5</v>
      </c>
      <c r="H482" s="5">
        <v>0.25</v>
      </c>
      <c r="I482" s="5" t="s">
        <v>21</v>
      </c>
      <c r="J482" s="4" t="s">
        <v>13</v>
      </c>
      <c r="K482" s="1" t="str">
        <f>IF(E482&gt;=160000,"Intermedia",IF(E482&gt;=40000,IF(F482&gt;=7,"Intermedia","Pequeña"),IF(E482&gt;=20000,"Tipo I_II","Resto")))</f>
        <v>Resto</v>
      </c>
      <c r="L482" s="2" t="str">
        <f t="shared" si="12"/>
        <v>Resto</v>
      </c>
      <c r="N482" s="49"/>
      <c r="O482" s="50"/>
      <c r="P482" s="50"/>
      <c r="Q482" s="50"/>
    </row>
    <row r="483" spans="1:17" x14ac:dyDescent="0.25">
      <c r="A483" s="61" t="s">
        <v>1696</v>
      </c>
      <c r="B483" s="65">
        <v>25281</v>
      </c>
      <c r="C483" s="3" t="s">
        <v>44</v>
      </c>
      <c r="D483" s="3" t="s">
        <v>1697</v>
      </c>
      <c r="E483" s="1">
        <f>VLOOKUP($B483,Conteo_municipios!$A$2:$I$1123,5)</f>
        <v>1335</v>
      </c>
      <c r="F483" s="75">
        <f>VLOOKUP($B483,Conteo_municipios!$A$2:$I$1123,9)</f>
        <v>3.4</v>
      </c>
      <c r="G483" s="5">
        <v>5</v>
      </c>
      <c r="H483" s="5">
        <v>0.25</v>
      </c>
      <c r="I483" s="5" t="s">
        <v>21</v>
      </c>
      <c r="J483" s="4" t="s">
        <v>13</v>
      </c>
      <c r="K483" s="1" t="str">
        <f>IF(E483&gt;=160000,"Intermedia",IF(E483&gt;=40000,IF(F483&gt;=7,"Intermedia","Pequeña"),IF(E483&gt;=20000,"Tipo I_II","Resto")))</f>
        <v>Resto</v>
      </c>
      <c r="L483" s="2" t="str">
        <f t="shared" si="12"/>
        <v>Resto</v>
      </c>
      <c r="N483" s="49"/>
      <c r="O483" s="50"/>
      <c r="P483" s="50"/>
      <c r="Q483" s="50"/>
    </row>
    <row r="484" spans="1:17" x14ac:dyDescent="0.25">
      <c r="A484" s="61" t="s">
        <v>172</v>
      </c>
      <c r="B484" s="65">
        <v>25286</v>
      </c>
      <c r="C484" s="3" t="s">
        <v>44</v>
      </c>
      <c r="D484" s="3" t="s">
        <v>173</v>
      </c>
      <c r="E484" s="1">
        <f>VLOOKUP($B484,Conteo_municipios!$A$2:$I$1123,5)</f>
        <v>88863</v>
      </c>
      <c r="F484" s="75">
        <f>VLOOKUP($B484,Conteo_municipios!$A$2:$I$1123,9)</f>
        <v>5.5</v>
      </c>
      <c r="G484" s="5">
        <v>3</v>
      </c>
      <c r="H484" s="5">
        <v>0.15</v>
      </c>
      <c r="I484" s="5" t="s">
        <v>12</v>
      </c>
      <c r="J484" s="4" t="s">
        <v>13</v>
      </c>
      <c r="K484" s="1" t="str">
        <f>IF(E484&gt;=160000,"Intermedia",IF(E484&gt;=40000,IF(F484&gt;=7,"Intermedia","Pequeña"),IF(E484&gt;=20000,"Tipo I_II","Resto")))</f>
        <v>Pequeña</v>
      </c>
      <c r="L484" s="2" t="str">
        <f t="shared" si="12"/>
        <v>Pequeña_L|M</v>
      </c>
      <c r="N484" s="49"/>
      <c r="O484" s="50"/>
      <c r="P484" s="50"/>
      <c r="Q484" s="50"/>
    </row>
    <row r="485" spans="1:17" x14ac:dyDescent="0.25">
      <c r="A485" s="61" t="s">
        <v>2102</v>
      </c>
      <c r="B485" s="65">
        <v>25288</v>
      </c>
      <c r="C485" s="3" t="s">
        <v>44</v>
      </c>
      <c r="D485" s="3" t="s">
        <v>2103</v>
      </c>
      <c r="E485" s="1">
        <f>VLOOKUP($B485,Conteo_municipios!$A$2:$I$1123,5)</f>
        <v>918</v>
      </c>
      <c r="F485" s="75">
        <f>VLOOKUP($B485,Conteo_municipios!$A$2:$I$1123,9)</f>
        <v>3.9</v>
      </c>
      <c r="G485" s="5">
        <v>3</v>
      </c>
      <c r="H485" s="5">
        <v>0.15</v>
      </c>
      <c r="I485" s="5" t="s">
        <v>12</v>
      </c>
      <c r="J485" s="4" t="s">
        <v>13</v>
      </c>
      <c r="K485" s="1" t="str">
        <f>IF(E485&gt;=160000,"Intermedia",IF(E485&gt;=40000,IF(F485&gt;=7,"Intermedia","Pequeña"),IF(E485&gt;=20000,"Tipo I_II","Resto")))</f>
        <v>Resto</v>
      </c>
      <c r="L485" s="2" t="str">
        <f t="shared" si="12"/>
        <v>Resto</v>
      </c>
      <c r="N485" s="49"/>
      <c r="O485" s="50"/>
      <c r="P485" s="50"/>
      <c r="Q485" s="50"/>
    </row>
    <row r="486" spans="1:17" x14ac:dyDescent="0.25">
      <c r="A486" s="61" t="s">
        <v>136</v>
      </c>
      <c r="B486" s="65">
        <v>25290</v>
      </c>
      <c r="C486" s="3" t="s">
        <v>44</v>
      </c>
      <c r="D486" s="3" t="s">
        <v>137</v>
      </c>
      <c r="E486" s="1">
        <f>VLOOKUP($B486,Conteo_municipios!$A$2:$I$1123,5)</f>
        <v>116308</v>
      </c>
      <c r="F486" s="75">
        <f>VLOOKUP($B486,Conteo_municipios!$A$2:$I$1123,9)</f>
        <v>4.1999999999999993</v>
      </c>
      <c r="G486" s="5">
        <v>4</v>
      </c>
      <c r="H486" s="5">
        <v>0.2</v>
      </c>
      <c r="I486" s="5" t="s">
        <v>21</v>
      </c>
      <c r="J486" s="4" t="s">
        <v>13</v>
      </c>
      <c r="K486" s="1" t="str">
        <f>IF(E486&gt;=160000,"Intermedia",IF(E486&gt;=40000,IF(F486&gt;=7,"Intermedia","Pequeña"),IF(E486&gt;=20000,"Tipo I_II","Resto")))</f>
        <v>Pequeña</v>
      </c>
      <c r="L486" s="2" t="str">
        <f t="shared" si="12"/>
        <v>Pequeña_H</v>
      </c>
      <c r="N486" s="49"/>
      <c r="O486" s="50"/>
      <c r="P486" s="50"/>
      <c r="Q486" s="50"/>
    </row>
    <row r="487" spans="1:17" x14ac:dyDescent="0.25">
      <c r="A487" s="61" t="s">
        <v>1571</v>
      </c>
      <c r="B487" s="65">
        <v>25293</v>
      </c>
      <c r="C487" s="3" t="s">
        <v>44</v>
      </c>
      <c r="D487" s="3" t="s">
        <v>1572</v>
      </c>
      <c r="E487" s="1">
        <f>VLOOKUP($B487,Conteo_municipios!$A$2:$I$1123,5)</f>
        <v>1659</v>
      </c>
      <c r="F487" s="75">
        <f>VLOOKUP($B487,Conteo_municipios!$A$2:$I$1123,9)</f>
        <v>3</v>
      </c>
      <c r="G487" s="5">
        <v>6</v>
      </c>
      <c r="H487" s="5">
        <v>0.3</v>
      </c>
      <c r="I487" s="5" t="s">
        <v>21</v>
      </c>
      <c r="J487" s="4" t="s">
        <v>13</v>
      </c>
      <c r="K487" s="1" t="str">
        <f>IF(E487&gt;=160000,"Intermedia",IF(E487&gt;=40000,IF(F487&gt;=7,"Intermedia","Pequeña"),IF(E487&gt;=20000,"Tipo I_II","Resto")))</f>
        <v>Resto</v>
      </c>
      <c r="L487" s="2" t="str">
        <f t="shared" si="12"/>
        <v>Resto</v>
      </c>
      <c r="N487" s="49"/>
      <c r="O487" s="50"/>
      <c r="P487" s="50"/>
      <c r="Q487" s="50"/>
    </row>
    <row r="488" spans="1:17" x14ac:dyDescent="0.25">
      <c r="A488" s="61" t="s">
        <v>886</v>
      </c>
      <c r="B488" s="65">
        <v>25295</v>
      </c>
      <c r="C488" s="3" t="s">
        <v>44</v>
      </c>
      <c r="D488" s="3" t="s">
        <v>887</v>
      </c>
      <c r="E488" s="1">
        <f>VLOOKUP($B488,Conteo_municipios!$A$2:$I$1123,5)</f>
        <v>11962</v>
      </c>
      <c r="F488" s="75">
        <f>VLOOKUP($B488,Conteo_municipios!$A$2:$I$1123,9)</f>
        <v>7.6999999999999993</v>
      </c>
      <c r="G488" s="5">
        <v>3</v>
      </c>
      <c r="H488" s="5">
        <v>0.15</v>
      </c>
      <c r="I488" s="5" t="s">
        <v>12</v>
      </c>
      <c r="J488" s="4" t="s">
        <v>13</v>
      </c>
      <c r="K488" s="1" t="str">
        <f>IF(E488&gt;=160000,"Intermedia",IF(E488&gt;=40000,IF(F488&gt;=7,"Intermedia","Pequeña"),IF(E488&gt;=20000,"Tipo I_II","Resto")))</f>
        <v>Resto</v>
      </c>
      <c r="L488" s="2" t="str">
        <f t="shared" si="12"/>
        <v>Resto</v>
      </c>
      <c r="N488" s="49"/>
      <c r="O488" s="50"/>
      <c r="P488" s="50"/>
      <c r="Q488" s="50"/>
    </row>
    <row r="489" spans="1:17" x14ac:dyDescent="0.25">
      <c r="A489" s="61" t="s">
        <v>1281</v>
      </c>
      <c r="B489" s="65">
        <v>25297</v>
      </c>
      <c r="C489" s="3" t="s">
        <v>44</v>
      </c>
      <c r="D489" s="3" t="s">
        <v>1282</v>
      </c>
      <c r="E489" s="1">
        <f>VLOOKUP($B489,Conteo_municipios!$A$2:$I$1123,5)</f>
        <v>3156</v>
      </c>
      <c r="F489" s="75">
        <f>VLOOKUP($B489,Conteo_municipios!$A$2:$I$1123,9)</f>
        <v>3.4</v>
      </c>
      <c r="G489" s="5">
        <v>4</v>
      </c>
      <c r="H489" s="5">
        <v>0.2</v>
      </c>
      <c r="I489" s="5" t="s">
        <v>21</v>
      </c>
      <c r="J489" s="4" t="s">
        <v>13</v>
      </c>
      <c r="K489" s="1" t="str">
        <f>IF(E489&gt;=160000,"Intermedia",IF(E489&gt;=40000,IF(F489&gt;=7,"Intermedia","Pequeña"),IF(E489&gt;=20000,"Tipo I_II","Resto")))</f>
        <v>Resto</v>
      </c>
      <c r="L489" s="2" t="str">
        <f t="shared" si="12"/>
        <v>Resto</v>
      </c>
      <c r="N489" s="49"/>
      <c r="O489" s="50"/>
      <c r="P489" s="50"/>
      <c r="Q489" s="50"/>
    </row>
    <row r="490" spans="1:17" x14ac:dyDescent="0.25">
      <c r="A490" s="61" t="s">
        <v>1961</v>
      </c>
      <c r="B490" s="65">
        <v>25299</v>
      </c>
      <c r="C490" s="3" t="s">
        <v>44</v>
      </c>
      <c r="D490" s="3" t="s">
        <v>1962</v>
      </c>
      <c r="E490" s="1">
        <f>VLOOKUP($B490,Conteo_municipios!$A$2:$I$1123,5)</f>
        <v>658</v>
      </c>
      <c r="F490" s="75">
        <f>VLOOKUP($B490,Conteo_municipios!$A$2:$I$1123,9)</f>
        <v>2.6</v>
      </c>
      <c r="G490" s="5">
        <v>5</v>
      </c>
      <c r="H490" s="5">
        <v>0.25</v>
      </c>
      <c r="I490" s="5" t="s">
        <v>21</v>
      </c>
      <c r="J490" s="4" t="s">
        <v>13</v>
      </c>
      <c r="K490" s="1" t="str">
        <f>IF(E490&gt;=160000,"Intermedia",IF(E490&gt;=40000,IF(F490&gt;=7,"Intermedia","Pequeña"),IF(E490&gt;=20000,"Tipo I_II","Resto")))</f>
        <v>Resto</v>
      </c>
      <c r="L490" s="2" t="str">
        <f t="shared" si="12"/>
        <v>Resto</v>
      </c>
      <c r="N490" s="49"/>
      <c r="O490" s="50"/>
      <c r="P490" s="50"/>
      <c r="Q490" s="50"/>
    </row>
    <row r="491" spans="1:17" x14ac:dyDescent="0.25">
      <c r="A491" s="61" t="s">
        <v>123</v>
      </c>
      <c r="B491" s="65">
        <v>25307</v>
      </c>
      <c r="C491" s="3" t="s">
        <v>44</v>
      </c>
      <c r="D491" s="3" t="s">
        <v>124</v>
      </c>
      <c r="E491" s="1">
        <f>VLOOKUP($B491,Conteo_municipios!$A$2:$I$1123,5)</f>
        <v>89456</v>
      </c>
      <c r="F491" s="75">
        <f>VLOOKUP($B491,Conteo_municipios!$A$2:$I$1123,9)</f>
        <v>3.7</v>
      </c>
      <c r="G491" s="5">
        <v>4</v>
      </c>
      <c r="H491" s="5">
        <v>0.2</v>
      </c>
      <c r="I491" s="5" t="s">
        <v>21</v>
      </c>
      <c r="J491" s="4" t="s">
        <v>13</v>
      </c>
      <c r="K491" s="1" t="str">
        <f>IF(E491&gt;=160000,"Intermedia",IF(E491&gt;=40000,IF(F491&gt;=7,"Intermedia","Pequeña"),IF(E491&gt;=20000,"Tipo I_II","Resto")))</f>
        <v>Pequeña</v>
      </c>
      <c r="L491" s="2" t="str">
        <f t="shared" si="12"/>
        <v>Pequeña_H</v>
      </c>
      <c r="N491" s="49"/>
      <c r="O491" s="50"/>
      <c r="P491" s="50"/>
      <c r="Q491" s="50"/>
    </row>
    <row r="492" spans="1:17" x14ac:dyDescent="0.25">
      <c r="A492" s="61" t="s">
        <v>1664</v>
      </c>
      <c r="B492" s="65">
        <v>25312</v>
      </c>
      <c r="C492" s="3" t="s">
        <v>44</v>
      </c>
      <c r="D492" s="3" t="s">
        <v>216</v>
      </c>
      <c r="E492" s="1">
        <f>VLOOKUP($B492,Conteo_municipios!$A$2:$I$1123,5)</f>
        <v>2846</v>
      </c>
      <c r="F492" s="75">
        <f>VLOOKUP($B492,Conteo_municipios!$A$2:$I$1123,9)</f>
        <v>4.3999999999999995</v>
      </c>
      <c r="G492" s="5">
        <v>3</v>
      </c>
      <c r="H492" s="5">
        <v>0.15</v>
      </c>
      <c r="I492" s="5" t="s">
        <v>12</v>
      </c>
      <c r="J492" s="4" t="s">
        <v>13</v>
      </c>
      <c r="K492" s="1" t="str">
        <f>IF(E492&gt;=160000,"Intermedia",IF(E492&gt;=40000,IF(F492&gt;=7,"Intermedia","Pequeña"),IF(E492&gt;=20000,"Tipo I_II","Resto")))</f>
        <v>Resto</v>
      </c>
      <c r="L492" s="2" t="str">
        <f t="shared" si="12"/>
        <v>Resto</v>
      </c>
      <c r="N492" s="49"/>
      <c r="O492" s="50"/>
      <c r="P492" s="50"/>
      <c r="Q492" s="50"/>
    </row>
    <row r="493" spans="1:17" x14ac:dyDescent="0.25">
      <c r="A493" s="61" t="s">
        <v>1200</v>
      </c>
      <c r="B493" s="65">
        <v>25317</v>
      </c>
      <c r="C493" s="3" t="s">
        <v>44</v>
      </c>
      <c r="D493" s="3" t="s">
        <v>1201</v>
      </c>
      <c r="E493" s="1">
        <f>VLOOKUP($B493,Conteo_municipios!$A$2:$I$1123,5)</f>
        <v>5921</v>
      </c>
      <c r="F493" s="75">
        <f>VLOOKUP($B493,Conteo_municipios!$A$2:$I$1123,9)</f>
        <v>6.1</v>
      </c>
      <c r="G493" s="5">
        <v>3</v>
      </c>
      <c r="H493" s="5">
        <v>0.15</v>
      </c>
      <c r="I493" s="5" t="s">
        <v>12</v>
      </c>
      <c r="J493" s="4" t="s">
        <v>13</v>
      </c>
      <c r="K493" s="1" t="str">
        <f>IF(E493&gt;=160000,"Intermedia",IF(E493&gt;=40000,IF(F493&gt;=7,"Intermedia","Pequeña"),IF(E493&gt;=20000,"Tipo I_II","Resto")))</f>
        <v>Resto</v>
      </c>
      <c r="L493" s="2" t="str">
        <f t="shared" si="12"/>
        <v>Resto</v>
      </c>
      <c r="N493" s="49"/>
      <c r="O493" s="50"/>
      <c r="P493" s="50"/>
      <c r="Q493" s="50"/>
    </row>
    <row r="494" spans="1:17" x14ac:dyDescent="0.25">
      <c r="A494" s="61" t="s">
        <v>439</v>
      </c>
      <c r="B494" s="65">
        <v>25320</v>
      </c>
      <c r="C494" s="3" t="s">
        <v>44</v>
      </c>
      <c r="D494" s="3" t="s">
        <v>440</v>
      </c>
      <c r="E494" s="1">
        <f>VLOOKUP($B494,Conteo_municipios!$A$2:$I$1123,5)</f>
        <v>16976</v>
      </c>
      <c r="F494" s="75">
        <f>VLOOKUP($B494,Conteo_municipios!$A$2:$I$1123,9)</f>
        <v>3.3000000000000003</v>
      </c>
      <c r="G494" s="5">
        <v>3</v>
      </c>
      <c r="H494" s="5">
        <v>0.15</v>
      </c>
      <c r="I494" s="5" t="s">
        <v>12</v>
      </c>
      <c r="J494" s="4" t="s">
        <v>13</v>
      </c>
      <c r="K494" s="1" t="str">
        <f>IF(E494&gt;=160000,"Intermedia",IF(E494&gt;=40000,IF(F494&gt;=7,"Intermedia","Pequeña"),IF(E494&gt;=20000,"Tipo I_II","Resto")))</f>
        <v>Resto</v>
      </c>
      <c r="L494" s="2" t="str">
        <f t="shared" si="12"/>
        <v>Resto</v>
      </c>
      <c r="N494" s="49"/>
      <c r="O494" s="50"/>
      <c r="P494" s="50"/>
      <c r="Q494" s="50"/>
    </row>
    <row r="495" spans="1:17" x14ac:dyDescent="0.25">
      <c r="A495" s="61" t="s">
        <v>1141</v>
      </c>
      <c r="B495" s="65">
        <v>25322</v>
      </c>
      <c r="C495" s="3" t="s">
        <v>44</v>
      </c>
      <c r="D495" s="3" t="s">
        <v>1142</v>
      </c>
      <c r="E495" s="1">
        <f>VLOOKUP($B495,Conteo_municipios!$A$2:$I$1123,5)</f>
        <v>6593</v>
      </c>
      <c r="F495" s="75">
        <f>VLOOKUP($B495,Conteo_municipios!$A$2:$I$1123,9)</f>
        <v>4.8999999999999995</v>
      </c>
      <c r="G495" s="5">
        <v>3</v>
      </c>
      <c r="H495" s="5">
        <v>0.15</v>
      </c>
      <c r="I495" s="5" t="s">
        <v>12</v>
      </c>
      <c r="J495" s="4" t="s">
        <v>13</v>
      </c>
      <c r="K495" s="1" t="str">
        <f>IF(E495&gt;=160000,"Intermedia",IF(E495&gt;=40000,IF(F495&gt;=7,"Intermedia","Pequeña"),IF(E495&gt;=20000,"Tipo I_II","Resto")))</f>
        <v>Resto</v>
      </c>
      <c r="L495" s="2" t="str">
        <f t="shared" si="12"/>
        <v>Resto</v>
      </c>
      <c r="N495" s="49"/>
      <c r="O495" s="50"/>
      <c r="P495" s="50"/>
      <c r="Q495" s="50"/>
    </row>
    <row r="496" spans="1:17" x14ac:dyDescent="0.25">
      <c r="A496" s="61" t="s">
        <v>1826</v>
      </c>
      <c r="B496" s="65">
        <v>25324</v>
      </c>
      <c r="C496" s="3" t="s">
        <v>44</v>
      </c>
      <c r="D496" s="3" t="s">
        <v>1827</v>
      </c>
      <c r="E496" s="1">
        <f>VLOOKUP($B496,Conteo_municipios!$A$2:$I$1123,5)</f>
        <v>1454</v>
      </c>
      <c r="F496" s="75">
        <f>VLOOKUP($B496,Conteo_municipios!$A$2:$I$1123,9)</f>
        <v>2.8000000000000003</v>
      </c>
      <c r="G496" s="5">
        <v>4</v>
      </c>
      <c r="H496" s="5">
        <v>0.2</v>
      </c>
      <c r="I496" s="5" t="s">
        <v>21</v>
      </c>
      <c r="J496" s="4" t="s">
        <v>13</v>
      </c>
      <c r="K496" s="1" t="str">
        <f>IF(E496&gt;=160000,"Intermedia",IF(E496&gt;=40000,IF(F496&gt;=7,"Intermedia","Pequeña"),IF(E496&gt;=20000,"Tipo I_II","Resto")))</f>
        <v>Resto</v>
      </c>
      <c r="L496" s="2" t="str">
        <f t="shared" si="12"/>
        <v>Resto</v>
      </c>
      <c r="N496" s="49"/>
      <c r="O496" s="50"/>
      <c r="P496" s="50"/>
      <c r="Q496" s="50"/>
    </row>
    <row r="497" spans="1:17" x14ac:dyDescent="0.25">
      <c r="A497" s="61" t="s">
        <v>1614</v>
      </c>
      <c r="B497" s="65">
        <v>25326</v>
      </c>
      <c r="C497" s="3" t="s">
        <v>44</v>
      </c>
      <c r="D497" s="3" t="s">
        <v>1615</v>
      </c>
      <c r="E497" s="1">
        <f>VLOOKUP($B497,Conteo_municipios!$A$2:$I$1123,5)</f>
        <v>2209</v>
      </c>
      <c r="F497" s="75">
        <f>VLOOKUP($B497,Conteo_municipios!$A$2:$I$1123,9)</f>
        <v>3.5</v>
      </c>
      <c r="G497" s="5">
        <v>3</v>
      </c>
      <c r="H497" s="5">
        <v>0.15</v>
      </c>
      <c r="I497" s="5" t="s">
        <v>12</v>
      </c>
      <c r="J497" s="4" t="s">
        <v>13</v>
      </c>
      <c r="K497" s="1" t="str">
        <f>IF(E497&gt;=160000,"Intermedia",IF(E497&gt;=40000,IF(F497&gt;=7,"Intermedia","Pequeña"),IF(E497&gt;=20000,"Tipo I_II","Resto")))</f>
        <v>Resto</v>
      </c>
      <c r="L497" s="2" t="str">
        <f t="shared" si="12"/>
        <v>Resto</v>
      </c>
      <c r="N497" s="49"/>
      <c r="O497" s="50"/>
      <c r="P497" s="50"/>
      <c r="Q497" s="50"/>
    </row>
    <row r="498" spans="1:17" x14ac:dyDescent="0.25">
      <c r="A498" s="61" t="s">
        <v>1891</v>
      </c>
      <c r="B498" s="65">
        <v>25328</v>
      </c>
      <c r="C498" s="3" t="s">
        <v>44</v>
      </c>
      <c r="D498" s="3" t="s">
        <v>1892</v>
      </c>
      <c r="E498" s="1">
        <f>VLOOKUP($B498,Conteo_municipios!$A$2:$I$1123,5)</f>
        <v>1043</v>
      </c>
      <c r="F498" s="75">
        <f>VLOOKUP($B498,Conteo_municipios!$A$2:$I$1123,9)</f>
        <v>2.9</v>
      </c>
      <c r="G498" s="5">
        <v>3</v>
      </c>
      <c r="H498" s="5">
        <v>0.15</v>
      </c>
      <c r="I498" s="5" t="s">
        <v>12</v>
      </c>
      <c r="J498" s="4" t="s">
        <v>13</v>
      </c>
      <c r="K498" s="1" t="str">
        <f>IF(E498&gt;=160000,"Intermedia",IF(E498&gt;=40000,IF(F498&gt;=7,"Intermedia","Pequeña"),IF(E498&gt;=20000,"Tipo I_II","Resto")))</f>
        <v>Resto</v>
      </c>
      <c r="L498" s="2" t="str">
        <f t="shared" si="12"/>
        <v>Resto</v>
      </c>
      <c r="N498" s="49"/>
      <c r="O498" s="50"/>
      <c r="P498" s="50"/>
      <c r="Q498" s="50"/>
    </row>
    <row r="499" spans="1:17" x14ac:dyDescent="0.25">
      <c r="A499" s="61" t="s">
        <v>1733</v>
      </c>
      <c r="B499" s="65">
        <v>25335</v>
      </c>
      <c r="C499" s="3" t="s">
        <v>44</v>
      </c>
      <c r="D499" s="3" t="s">
        <v>1734</v>
      </c>
      <c r="E499" s="1">
        <f>VLOOKUP($B499,Conteo_municipios!$A$2:$I$1123,5)</f>
        <v>2866</v>
      </c>
      <c r="F499" s="75">
        <f>VLOOKUP($B499,Conteo_municipios!$A$2:$I$1123,9)</f>
        <v>4.3</v>
      </c>
      <c r="G499" s="5">
        <v>6</v>
      </c>
      <c r="H499" s="5">
        <v>0.3</v>
      </c>
      <c r="I499" s="5" t="s">
        <v>21</v>
      </c>
      <c r="J499" s="4" t="s">
        <v>13</v>
      </c>
      <c r="K499" s="1" t="str">
        <f>IF(E499&gt;=160000,"Intermedia",IF(E499&gt;=40000,IF(F499&gt;=7,"Intermedia","Pequeña"),IF(E499&gt;=20000,"Tipo I_II","Resto")))</f>
        <v>Resto</v>
      </c>
      <c r="L499" s="2" t="str">
        <f t="shared" si="12"/>
        <v>Resto</v>
      </c>
      <c r="N499" s="49"/>
      <c r="O499" s="50"/>
      <c r="P499" s="50"/>
      <c r="Q499" s="50"/>
    </row>
    <row r="500" spans="1:17" x14ac:dyDescent="0.25">
      <c r="A500" s="61" t="s">
        <v>1889</v>
      </c>
      <c r="B500" s="65">
        <v>25339</v>
      </c>
      <c r="C500" s="3" t="s">
        <v>44</v>
      </c>
      <c r="D500" s="3" t="s">
        <v>1890</v>
      </c>
      <c r="E500" s="1">
        <f>VLOOKUP($B500,Conteo_municipios!$A$2:$I$1123,5)</f>
        <v>1012</v>
      </c>
      <c r="F500" s="75">
        <f>VLOOKUP($B500,Conteo_municipios!$A$2:$I$1123,9)</f>
        <v>2.8000000000000003</v>
      </c>
      <c r="G500" s="5">
        <v>6</v>
      </c>
      <c r="H500" s="5">
        <v>0.3</v>
      </c>
      <c r="I500" s="5" t="s">
        <v>21</v>
      </c>
      <c r="J500" s="4" t="s">
        <v>13</v>
      </c>
      <c r="K500" s="1" t="str">
        <f>IF(E500&gt;=160000,"Intermedia",IF(E500&gt;=40000,IF(F500&gt;=7,"Intermedia","Pequeña"),IF(E500&gt;=20000,"Tipo I_II","Resto")))</f>
        <v>Resto</v>
      </c>
      <c r="L500" s="2" t="str">
        <f t="shared" si="12"/>
        <v>Resto</v>
      </c>
      <c r="N500" s="49"/>
      <c r="O500" s="50"/>
      <c r="P500" s="50"/>
      <c r="Q500" s="50"/>
    </row>
    <row r="501" spans="1:17" x14ac:dyDescent="0.25">
      <c r="A501" s="61" t="s">
        <v>1993</v>
      </c>
      <c r="B501" s="65">
        <v>25368</v>
      </c>
      <c r="C501" s="3" t="s">
        <v>44</v>
      </c>
      <c r="D501" s="3" t="s">
        <v>1994</v>
      </c>
      <c r="E501" s="1">
        <f>VLOOKUP($B501,Conteo_municipios!$A$2:$I$1123,5)</f>
        <v>788</v>
      </c>
      <c r="F501" s="75">
        <f>VLOOKUP($B501,Conteo_municipios!$A$2:$I$1123,9)</f>
        <v>3.8000000000000003</v>
      </c>
      <c r="G501" s="5">
        <v>4</v>
      </c>
      <c r="H501" s="5">
        <v>0.2</v>
      </c>
      <c r="I501" s="5" t="s">
        <v>21</v>
      </c>
      <c r="J501" s="4" t="s">
        <v>13</v>
      </c>
      <c r="K501" s="1" t="str">
        <f>IF(E501&gt;=160000,"Intermedia",IF(E501&gt;=40000,IF(F501&gt;=7,"Intermedia","Pequeña"),IF(E501&gt;=20000,"Tipo I_II","Resto")))</f>
        <v>Resto</v>
      </c>
      <c r="L501" s="2" t="str">
        <f t="shared" si="12"/>
        <v>Resto</v>
      </c>
      <c r="N501" s="49"/>
      <c r="O501" s="50"/>
      <c r="P501" s="50"/>
      <c r="Q501" s="50"/>
    </row>
    <row r="502" spans="1:17" x14ac:dyDescent="0.25">
      <c r="A502" s="61" t="s">
        <v>1903</v>
      </c>
      <c r="B502" s="65">
        <v>25372</v>
      </c>
      <c r="C502" s="3" t="s">
        <v>44</v>
      </c>
      <c r="D502" s="3" t="s">
        <v>1904</v>
      </c>
      <c r="E502" s="1">
        <f>VLOOKUP($B502,Conteo_municipios!$A$2:$I$1123,5)</f>
        <v>1041</v>
      </c>
      <c r="F502" s="75">
        <f>VLOOKUP($B502,Conteo_municipios!$A$2:$I$1123,9)</f>
        <v>2.1</v>
      </c>
      <c r="G502" s="5">
        <v>4</v>
      </c>
      <c r="H502" s="5">
        <v>0.2</v>
      </c>
      <c r="I502" s="5" t="s">
        <v>21</v>
      </c>
      <c r="J502" s="4" t="s">
        <v>13</v>
      </c>
      <c r="K502" s="1" t="str">
        <f>IF(E502&gt;=160000,"Intermedia",IF(E502&gt;=40000,IF(F502&gt;=7,"Intermedia","Pequeña"),IF(E502&gt;=20000,"Tipo I_II","Resto")))</f>
        <v>Resto</v>
      </c>
      <c r="L502" s="2" t="str">
        <f t="shared" si="12"/>
        <v>Resto</v>
      </c>
      <c r="N502" s="49"/>
      <c r="O502" s="50"/>
      <c r="P502" s="50"/>
      <c r="Q502" s="50"/>
    </row>
    <row r="503" spans="1:17" x14ac:dyDescent="0.25">
      <c r="A503" s="61" t="s">
        <v>653</v>
      </c>
      <c r="B503" s="65">
        <v>25377</v>
      </c>
      <c r="C503" s="3" t="s">
        <v>44</v>
      </c>
      <c r="D503" s="3" t="s">
        <v>654</v>
      </c>
      <c r="E503" s="1">
        <f>VLOOKUP($B503,Conteo_municipios!$A$2:$I$1123,5)</f>
        <v>16157</v>
      </c>
      <c r="F503" s="75">
        <f>VLOOKUP($B503,Conteo_municipios!$A$2:$I$1123,9)</f>
        <v>5</v>
      </c>
      <c r="G503" s="5">
        <v>3</v>
      </c>
      <c r="H503" s="5">
        <v>0.15</v>
      </c>
      <c r="I503" s="5" t="s">
        <v>12</v>
      </c>
      <c r="J503" s="4" t="s">
        <v>13</v>
      </c>
      <c r="K503" s="1" t="str">
        <f>IF(E503&gt;=160000,"Intermedia",IF(E503&gt;=40000,IF(F503&gt;=7,"Intermedia","Pequeña"),IF(E503&gt;=20000,"Tipo I_II","Resto")))</f>
        <v>Resto</v>
      </c>
      <c r="L503" s="2" t="str">
        <f t="shared" si="12"/>
        <v>Resto</v>
      </c>
      <c r="N503" s="49"/>
      <c r="O503" s="50"/>
      <c r="P503" s="50"/>
      <c r="Q503" s="50"/>
    </row>
    <row r="504" spans="1:17" x14ac:dyDescent="0.25">
      <c r="A504" s="61" t="s">
        <v>461</v>
      </c>
      <c r="B504" s="65">
        <v>25386</v>
      </c>
      <c r="C504" s="3" t="s">
        <v>44</v>
      </c>
      <c r="D504" s="3" t="s">
        <v>462</v>
      </c>
      <c r="E504" s="1">
        <f>VLOOKUP($B504,Conteo_municipios!$A$2:$I$1123,5)</f>
        <v>18013</v>
      </c>
      <c r="F504" s="75">
        <f>VLOOKUP($B504,Conteo_municipios!$A$2:$I$1123,9)</f>
        <v>3.8000000000000003</v>
      </c>
      <c r="G504" s="5">
        <v>3</v>
      </c>
      <c r="H504" s="5">
        <v>0.15</v>
      </c>
      <c r="I504" s="5" t="s">
        <v>12</v>
      </c>
      <c r="J504" s="4" t="s">
        <v>13</v>
      </c>
      <c r="K504" s="1" t="str">
        <f>IF(E504&gt;=160000,"Intermedia",IF(E504&gt;=40000,IF(F504&gt;=7,"Intermedia","Pequeña"),IF(E504&gt;=20000,"Tipo I_II","Resto")))</f>
        <v>Resto</v>
      </c>
      <c r="L504" s="2" t="str">
        <f t="shared" si="12"/>
        <v>Resto</v>
      </c>
      <c r="N504" s="49"/>
      <c r="O504" s="50"/>
      <c r="P504" s="50"/>
      <c r="Q504" s="50"/>
    </row>
    <row r="505" spans="1:17" x14ac:dyDescent="0.25">
      <c r="A505" s="61" t="s">
        <v>1161</v>
      </c>
      <c r="B505" s="65">
        <v>25394</v>
      </c>
      <c r="C505" s="3" t="s">
        <v>44</v>
      </c>
      <c r="D505" s="3" t="s">
        <v>1162</v>
      </c>
      <c r="E505" s="1">
        <f>VLOOKUP($B505,Conteo_municipios!$A$2:$I$1123,5)</f>
        <v>3638</v>
      </c>
      <c r="F505" s="75">
        <f>VLOOKUP($B505,Conteo_municipios!$A$2:$I$1123,9)</f>
        <v>2.7</v>
      </c>
      <c r="G505" s="5">
        <v>3</v>
      </c>
      <c r="H505" s="5">
        <v>0.15</v>
      </c>
      <c r="I505" s="5" t="s">
        <v>12</v>
      </c>
      <c r="J505" s="4" t="s">
        <v>13</v>
      </c>
      <c r="K505" s="1" t="str">
        <f>IF(E505&gt;=160000,"Intermedia",IF(E505&gt;=40000,IF(F505&gt;=7,"Intermedia","Pequeña"),IF(E505&gt;=20000,"Tipo I_II","Resto")))</f>
        <v>Resto</v>
      </c>
      <c r="L505" s="2" t="str">
        <f t="shared" si="12"/>
        <v>Resto</v>
      </c>
      <c r="N505" s="49"/>
      <c r="O505" s="50"/>
      <c r="P505" s="50"/>
      <c r="Q505" s="50"/>
    </row>
    <row r="506" spans="1:17" x14ac:dyDescent="0.25">
      <c r="A506" s="61" t="s">
        <v>1854</v>
      </c>
      <c r="B506" s="65">
        <v>25398</v>
      </c>
      <c r="C506" s="3" t="s">
        <v>44</v>
      </c>
      <c r="D506" s="3" t="s">
        <v>1855</v>
      </c>
      <c r="E506" s="1">
        <f>VLOOKUP($B506,Conteo_municipios!$A$2:$I$1123,5)</f>
        <v>887</v>
      </c>
      <c r="F506" s="75">
        <f>VLOOKUP($B506,Conteo_municipios!$A$2:$I$1123,9)</f>
        <v>2.7</v>
      </c>
      <c r="G506" s="5">
        <v>3</v>
      </c>
      <c r="H506" s="5">
        <v>0.15</v>
      </c>
      <c r="I506" s="5" t="s">
        <v>12</v>
      </c>
      <c r="J506" s="4" t="s">
        <v>13</v>
      </c>
      <c r="K506" s="1" t="str">
        <f>IF(E506&gt;=160000,"Intermedia",IF(E506&gt;=40000,IF(F506&gt;=7,"Intermedia","Pequeña"),IF(E506&gt;=20000,"Tipo I_II","Resto")))</f>
        <v>Resto</v>
      </c>
      <c r="L506" s="2" t="str">
        <f t="shared" si="12"/>
        <v>Resto</v>
      </c>
      <c r="N506" s="49"/>
      <c r="O506" s="50"/>
      <c r="P506" s="50"/>
      <c r="Q506" s="50"/>
    </row>
    <row r="507" spans="1:17" x14ac:dyDescent="0.25">
      <c r="A507" s="61" t="s">
        <v>1065</v>
      </c>
      <c r="B507" s="65">
        <v>25402</v>
      </c>
      <c r="C507" s="3" t="s">
        <v>44</v>
      </c>
      <c r="D507" s="3" t="s">
        <v>1066</v>
      </c>
      <c r="E507" s="1">
        <f>VLOOKUP($B507,Conteo_municipios!$A$2:$I$1123,5)</f>
        <v>5859</v>
      </c>
      <c r="F507" s="75">
        <f>VLOOKUP($B507,Conteo_municipios!$A$2:$I$1123,9)</f>
        <v>4.6999999999999993</v>
      </c>
      <c r="G507" s="5">
        <v>3</v>
      </c>
      <c r="H507" s="5">
        <v>0.15</v>
      </c>
      <c r="I507" s="5" t="s">
        <v>12</v>
      </c>
      <c r="J507" s="4" t="s">
        <v>13</v>
      </c>
      <c r="K507" s="1" t="str">
        <f>IF(E507&gt;=160000,"Intermedia",IF(E507&gt;=40000,IF(F507&gt;=7,"Intermedia","Pequeña"),IF(E507&gt;=20000,"Tipo I_II","Resto")))</f>
        <v>Resto</v>
      </c>
      <c r="L507" s="2" t="str">
        <f t="shared" si="12"/>
        <v>Resto</v>
      </c>
      <c r="N507" s="49"/>
      <c r="O507" s="50"/>
      <c r="P507" s="50"/>
      <c r="Q507" s="50"/>
    </row>
    <row r="508" spans="1:17" x14ac:dyDescent="0.25">
      <c r="A508" s="61" t="s">
        <v>1515</v>
      </c>
      <c r="B508" s="65">
        <v>25407</v>
      </c>
      <c r="C508" s="3" t="s">
        <v>44</v>
      </c>
      <c r="D508" s="3" t="s">
        <v>1516</v>
      </c>
      <c r="E508" s="1">
        <f>VLOOKUP($B508,Conteo_municipios!$A$2:$I$1123,5)</f>
        <v>2782</v>
      </c>
      <c r="F508" s="75">
        <f>VLOOKUP($B508,Conteo_municipios!$A$2:$I$1123,9)</f>
        <v>4.1999999999999993</v>
      </c>
      <c r="G508" s="5">
        <v>3</v>
      </c>
      <c r="H508" s="5">
        <v>0.15</v>
      </c>
      <c r="I508" s="5" t="s">
        <v>12</v>
      </c>
      <c r="J508" s="4" t="s">
        <v>13</v>
      </c>
      <c r="K508" s="1" t="str">
        <f>IF(E508&gt;=160000,"Intermedia",IF(E508&gt;=40000,IF(F508&gt;=7,"Intermedia","Pequeña"),IF(E508&gt;=20000,"Tipo I_II","Resto")))</f>
        <v>Resto</v>
      </c>
      <c r="L508" s="2" t="str">
        <f t="shared" si="12"/>
        <v>Resto</v>
      </c>
      <c r="N508" s="49"/>
      <c r="O508" s="50"/>
      <c r="P508" s="50"/>
      <c r="Q508" s="50"/>
    </row>
    <row r="509" spans="1:17" x14ac:dyDescent="0.25">
      <c r="A509" s="61" t="s">
        <v>1711</v>
      </c>
      <c r="B509" s="65">
        <v>25426</v>
      </c>
      <c r="C509" s="3" t="s">
        <v>44</v>
      </c>
      <c r="D509" s="3" t="s">
        <v>1712</v>
      </c>
      <c r="E509" s="1">
        <f>VLOOKUP($B509,Conteo_municipios!$A$2:$I$1123,5)</f>
        <v>1541</v>
      </c>
      <c r="F509" s="75">
        <f>VLOOKUP($B509,Conteo_municipios!$A$2:$I$1123,9)</f>
        <v>5</v>
      </c>
      <c r="G509" s="5">
        <v>4</v>
      </c>
      <c r="H509" s="5">
        <v>0.2</v>
      </c>
      <c r="I509" s="5" t="s">
        <v>21</v>
      </c>
      <c r="J509" s="4" t="s">
        <v>13</v>
      </c>
      <c r="K509" s="1" t="str">
        <f>IF(E509&gt;=160000,"Intermedia",IF(E509&gt;=40000,IF(F509&gt;=7,"Intermedia","Pequeña"),IF(E509&gt;=20000,"Tipo I_II","Resto")))</f>
        <v>Resto</v>
      </c>
      <c r="L509" s="2" t="str">
        <f t="shared" si="12"/>
        <v>Resto</v>
      </c>
      <c r="N509" s="49"/>
      <c r="O509" s="50"/>
      <c r="P509" s="50"/>
      <c r="Q509" s="50"/>
    </row>
    <row r="510" spans="1:17" x14ac:dyDescent="0.25">
      <c r="A510" s="61" t="s">
        <v>180</v>
      </c>
      <c r="B510" s="65">
        <v>25430</v>
      </c>
      <c r="C510" s="3" t="s">
        <v>44</v>
      </c>
      <c r="D510" s="3" t="s">
        <v>181</v>
      </c>
      <c r="E510" s="1">
        <f>VLOOKUP($B510,Conteo_municipios!$A$2:$I$1123,5)</f>
        <v>104683</v>
      </c>
      <c r="F510" s="75">
        <f>VLOOKUP($B510,Conteo_municipios!$A$2:$I$1123,9)</f>
        <v>6.1</v>
      </c>
      <c r="G510" s="5">
        <v>3</v>
      </c>
      <c r="H510" s="5">
        <v>0.15</v>
      </c>
      <c r="I510" s="5" t="s">
        <v>12</v>
      </c>
      <c r="J510" s="4" t="s">
        <v>13</v>
      </c>
      <c r="K510" s="1" t="str">
        <f>IF(E510&gt;=160000,"Intermedia",IF(E510&gt;=40000,IF(F510&gt;=7,"Intermedia","Pequeña"),IF(E510&gt;=20000,"Tipo I_II","Resto")))</f>
        <v>Pequeña</v>
      </c>
      <c r="L510" s="2" t="str">
        <f t="shared" si="12"/>
        <v>Pequeña_L|M</v>
      </c>
      <c r="N510" s="49"/>
      <c r="O510" s="50"/>
      <c r="P510" s="50"/>
      <c r="Q510" s="50"/>
    </row>
    <row r="511" spans="1:17" x14ac:dyDescent="0.25">
      <c r="A511" s="61" t="s">
        <v>1830</v>
      </c>
      <c r="B511" s="65">
        <v>25436</v>
      </c>
      <c r="C511" s="3" t="s">
        <v>44</v>
      </c>
      <c r="D511" s="3" t="s">
        <v>1831</v>
      </c>
      <c r="E511" s="1">
        <f>VLOOKUP($B511,Conteo_municipios!$A$2:$I$1123,5)</f>
        <v>804</v>
      </c>
      <c r="F511" s="75">
        <f>VLOOKUP($B511,Conteo_municipios!$A$2:$I$1123,9)</f>
        <v>3.1</v>
      </c>
      <c r="G511" s="5">
        <v>4</v>
      </c>
      <c r="H511" s="5">
        <v>0.2</v>
      </c>
      <c r="I511" s="5" t="s">
        <v>21</v>
      </c>
      <c r="J511" s="4" t="s">
        <v>13</v>
      </c>
      <c r="K511" s="1" t="str">
        <f>IF(E511&gt;=160000,"Intermedia",IF(E511&gt;=40000,IF(F511&gt;=7,"Intermedia","Pequeña"),IF(E511&gt;=20000,"Tipo I_II","Resto")))</f>
        <v>Resto</v>
      </c>
      <c r="L511" s="2" t="str">
        <f t="shared" si="12"/>
        <v>Resto</v>
      </c>
      <c r="N511" s="49"/>
      <c r="O511" s="50"/>
      <c r="P511" s="50"/>
      <c r="Q511" s="50"/>
    </row>
    <row r="512" spans="1:17" x14ac:dyDescent="0.25">
      <c r="A512" s="61" t="s">
        <v>1246</v>
      </c>
      <c r="B512" s="65">
        <v>25438</v>
      </c>
      <c r="C512" s="3" t="s">
        <v>44</v>
      </c>
      <c r="D512" s="3" t="s">
        <v>1247</v>
      </c>
      <c r="E512" s="1">
        <f>VLOOKUP($B512,Conteo_municipios!$A$2:$I$1123,5)</f>
        <v>4111</v>
      </c>
      <c r="F512" s="75">
        <f>VLOOKUP($B512,Conteo_municipios!$A$2:$I$1123,9)</f>
        <v>3</v>
      </c>
      <c r="G512" s="5">
        <v>7</v>
      </c>
      <c r="H512" s="5">
        <v>0.35</v>
      </c>
      <c r="I512" s="5" t="s">
        <v>21</v>
      </c>
      <c r="J512" s="4" t="s">
        <v>13</v>
      </c>
      <c r="K512" s="1" t="str">
        <f>IF(E512&gt;=160000,"Intermedia",IF(E512&gt;=40000,IF(F512&gt;=7,"Intermedia","Pequeña"),IF(E512&gt;=20000,"Tipo I_II","Resto")))</f>
        <v>Resto</v>
      </c>
      <c r="L512" s="2" t="str">
        <f t="shared" si="12"/>
        <v>Resto</v>
      </c>
      <c r="N512" s="49"/>
      <c r="O512" s="50"/>
      <c r="P512" s="50"/>
      <c r="Q512" s="50"/>
    </row>
    <row r="513" spans="1:17" x14ac:dyDescent="0.25">
      <c r="A513" s="61" t="s">
        <v>168</v>
      </c>
      <c r="B513" s="65">
        <v>25473</v>
      </c>
      <c r="C513" s="3" t="s">
        <v>44</v>
      </c>
      <c r="D513" s="3" t="s">
        <v>169</v>
      </c>
      <c r="E513" s="1">
        <f>VLOOKUP($B513,Conteo_municipios!$A$2:$I$1123,5)</f>
        <v>127211</v>
      </c>
      <c r="F513" s="75">
        <f>VLOOKUP($B513,Conteo_municipios!$A$2:$I$1123,9)</f>
        <v>7</v>
      </c>
      <c r="G513" s="5">
        <v>3</v>
      </c>
      <c r="H513" s="5">
        <v>0.15</v>
      </c>
      <c r="I513" s="5" t="s">
        <v>12</v>
      </c>
      <c r="J513" s="4" t="s">
        <v>13</v>
      </c>
      <c r="K513" s="1" t="str">
        <f>IF(E513&gt;=160000,"Intermedia",IF(E513&gt;=40000,IF(F513&gt;=7,"Intermedia","Pequeña"),IF(E513&gt;=20000,"Tipo I_II","Resto")))</f>
        <v>Intermedia</v>
      </c>
      <c r="L513" s="2" t="str">
        <f t="shared" si="12"/>
        <v>Intermedia_L|M</v>
      </c>
      <c r="N513" s="49"/>
      <c r="O513" s="50"/>
      <c r="P513" s="50"/>
      <c r="Q513" s="50"/>
    </row>
    <row r="514" spans="1:17" x14ac:dyDescent="0.25">
      <c r="A514" s="61" t="s">
        <v>1729</v>
      </c>
      <c r="B514" s="65">
        <v>25483</v>
      </c>
      <c r="C514" s="3" t="s">
        <v>44</v>
      </c>
      <c r="D514" s="3" t="s">
        <v>62</v>
      </c>
      <c r="E514" s="1">
        <f>VLOOKUP($B514,Conteo_municipios!$A$2:$I$1123,5)</f>
        <v>1552</v>
      </c>
      <c r="F514" s="75">
        <f>VLOOKUP($B514,Conteo_municipios!$A$2:$I$1123,9)</f>
        <v>1.9000000000000001</v>
      </c>
      <c r="G514" s="5">
        <v>4</v>
      </c>
      <c r="H514" s="5">
        <v>0.2</v>
      </c>
      <c r="I514" s="5" t="s">
        <v>21</v>
      </c>
      <c r="J514" s="4" t="s">
        <v>13</v>
      </c>
      <c r="K514" s="1" t="str">
        <f>IF(E514&gt;=160000,"Intermedia",IF(E514&gt;=40000,IF(F514&gt;=7,"Intermedia","Pequeña"),IF(E514&gt;=20000,"Tipo I_II","Resto")))</f>
        <v>Resto</v>
      </c>
      <c r="L514" s="2" t="str">
        <f t="shared" si="12"/>
        <v>Resto</v>
      </c>
      <c r="N514" s="49"/>
      <c r="O514" s="50"/>
      <c r="P514" s="50"/>
      <c r="Q514" s="50"/>
    </row>
    <row r="515" spans="1:17" x14ac:dyDescent="0.25">
      <c r="A515" s="61" t="s">
        <v>1012</v>
      </c>
      <c r="B515" s="65">
        <v>25486</v>
      </c>
      <c r="C515" s="3" t="s">
        <v>44</v>
      </c>
      <c r="D515" s="3" t="s">
        <v>1013</v>
      </c>
      <c r="E515" s="1">
        <f>VLOOKUP($B515,Conteo_municipios!$A$2:$I$1123,5)</f>
        <v>8531</v>
      </c>
      <c r="F515" s="75">
        <f>VLOOKUP($B515,Conteo_municipios!$A$2:$I$1123,9)</f>
        <v>4.8999999999999995</v>
      </c>
      <c r="G515" s="5">
        <v>3</v>
      </c>
      <c r="H515" s="5">
        <v>0.15</v>
      </c>
      <c r="I515" s="5" t="s">
        <v>12</v>
      </c>
      <c r="J515" s="4" t="s">
        <v>13</v>
      </c>
      <c r="K515" s="1" t="str">
        <f>IF(E515&gt;=160000,"Intermedia",IF(E515&gt;=40000,IF(F515&gt;=7,"Intermedia","Pequeña"),IF(E515&gt;=20000,"Tipo I_II","Resto")))</f>
        <v>Resto</v>
      </c>
      <c r="L515" s="2" t="str">
        <f t="shared" si="12"/>
        <v>Resto</v>
      </c>
      <c r="N515" s="49"/>
      <c r="O515" s="50"/>
      <c r="P515" s="50"/>
      <c r="Q515" s="50"/>
    </row>
    <row r="516" spans="1:17" x14ac:dyDescent="0.25">
      <c r="A516" s="61" t="s">
        <v>1279</v>
      </c>
      <c r="B516" s="65">
        <v>25488</v>
      </c>
      <c r="C516" s="3" t="s">
        <v>44</v>
      </c>
      <c r="D516" s="3" t="s">
        <v>1280</v>
      </c>
      <c r="E516" s="1">
        <f>VLOOKUP($B516,Conteo_municipios!$A$2:$I$1123,5)</f>
        <v>3760</v>
      </c>
      <c r="F516" s="75">
        <f>VLOOKUP($B516,Conteo_municipios!$A$2:$I$1123,9)</f>
        <v>3.1</v>
      </c>
      <c r="G516" s="5">
        <v>4</v>
      </c>
      <c r="H516" s="5">
        <v>0.2</v>
      </c>
      <c r="I516" s="5" t="s">
        <v>21</v>
      </c>
      <c r="J516" s="4" t="s">
        <v>13</v>
      </c>
      <c r="K516" s="1" t="str">
        <f>IF(E516&gt;=160000,"Intermedia",IF(E516&gt;=40000,IF(F516&gt;=7,"Intermedia","Pequeña"),IF(E516&gt;=20000,"Tipo I_II","Resto")))</f>
        <v>Resto</v>
      </c>
      <c r="L516" s="2" t="str">
        <f t="shared" si="12"/>
        <v>Resto</v>
      </c>
      <c r="N516" s="49"/>
      <c r="O516" s="50"/>
      <c r="P516" s="50"/>
      <c r="Q516" s="50"/>
    </row>
    <row r="517" spans="1:17" x14ac:dyDescent="0.25">
      <c r="A517" s="61" t="s">
        <v>1443</v>
      </c>
      <c r="B517" s="65">
        <v>25489</v>
      </c>
      <c r="C517" s="3" t="s">
        <v>44</v>
      </c>
      <c r="D517" s="3" t="s">
        <v>1444</v>
      </c>
      <c r="E517" s="1">
        <f>VLOOKUP($B517,Conteo_municipios!$A$2:$I$1123,5)</f>
        <v>978</v>
      </c>
      <c r="F517" s="75">
        <f>VLOOKUP($B517,Conteo_municipios!$A$2:$I$1123,9)</f>
        <v>2.8000000000000003</v>
      </c>
      <c r="G517" s="5">
        <v>3</v>
      </c>
      <c r="H517" s="5">
        <v>0.15</v>
      </c>
      <c r="I517" s="5" t="s">
        <v>12</v>
      </c>
      <c r="J517" s="4" t="s">
        <v>13</v>
      </c>
      <c r="K517" s="1" t="str">
        <f>IF(E517&gt;=160000,"Intermedia",IF(E517&gt;=40000,IF(F517&gt;=7,"Intermedia","Pequeña"),IF(E517&gt;=20000,"Tipo I_II","Resto")))</f>
        <v>Resto</v>
      </c>
      <c r="L517" s="2" t="str">
        <f t="shared" si="12"/>
        <v>Resto</v>
      </c>
      <c r="N517" s="49"/>
      <c r="O517" s="50"/>
      <c r="P517" s="50"/>
      <c r="Q517" s="50"/>
    </row>
    <row r="518" spans="1:17" x14ac:dyDescent="0.25">
      <c r="A518" s="61" t="s">
        <v>1593</v>
      </c>
      <c r="B518" s="65">
        <v>25491</v>
      </c>
      <c r="C518" s="3" t="s">
        <v>44</v>
      </c>
      <c r="D518" s="3" t="s">
        <v>1594</v>
      </c>
      <c r="E518" s="1">
        <f>VLOOKUP($B518,Conteo_municipios!$A$2:$I$1123,5)</f>
        <v>1880</v>
      </c>
      <c r="F518" s="75">
        <f>VLOOKUP($B518,Conteo_municipios!$A$2:$I$1123,9)</f>
        <v>2.7</v>
      </c>
      <c r="G518" s="5">
        <v>3</v>
      </c>
      <c r="H518" s="5">
        <v>0.15</v>
      </c>
      <c r="I518" s="5" t="s">
        <v>12</v>
      </c>
      <c r="J518" s="4" t="s">
        <v>13</v>
      </c>
      <c r="K518" s="1" t="str">
        <f>IF(E518&gt;=160000,"Intermedia",IF(E518&gt;=40000,IF(F518&gt;=7,"Intermedia","Pequeña"),IF(E518&gt;=20000,"Tipo I_II","Resto")))</f>
        <v>Resto</v>
      </c>
      <c r="L518" s="2" t="str">
        <f t="shared" si="12"/>
        <v>Resto</v>
      </c>
      <c r="N518" s="49"/>
      <c r="O518" s="50"/>
      <c r="P518" s="50"/>
      <c r="Q518" s="50"/>
    </row>
    <row r="519" spans="1:17" x14ac:dyDescent="0.25">
      <c r="A519" s="61" t="s">
        <v>1862</v>
      </c>
      <c r="B519" s="65">
        <v>25506</v>
      </c>
      <c r="C519" s="3" t="s">
        <v>44</v>
      </c>
      <c r="D519" s="3" t="s">
        <v>857</v>
      </c>
      <c r="E519" s="1">
        <f>VLOOKUP($B519,Conteo_municipios!$A$2:$I$1123,5)</f>
        <v>1322</v>
      </c>
      <c r="F519" s="75">
        <f>VLOOKUP($B519,Conteo_municipios!$A$2:$I$1123,9)</f>
        <v>3.7</v>
      </c>
      <c r="G519" s="5">
        <v>5</v>
      </c>
      <c r="H519" s="5">
        <v>0.25</v>
      </c>
      <c r="I519" s="5" t="s">
        <v>21</v>
      </c>
      <c r="J519" s="4" t="s">
        <v>13</v>
      </c>
      <c r="K519" s="1" t="str">
        <f>IF(E519&gt;=160000,"Intermedia",IF(E519&gt;=40000,IF(F519&gt;=7,"Intermedia","Pequeña"),IF(E519&gt;=20000,"Tipo I_II","Resto")))</f>
        <v>Resto</v>
      </c>
      <c r="L519" s="2" t="str">
        <f t="shared" si="12"/>
        <v>Resto</v>
      </c>
      <c r="N519" s="49"/>
      <c r="O519" s="50"/>
      <c r="P519" s="50"/>
      <c r="Q519" s="50"/>
    </row>
    <row r="520" spans="1:17" x14ac:dyDescent="0.25">
      <c r="A520" s="61" t="s">
        <v>487</v>
      </c>
      <c r="B520" s="65">
        <v>25513</v>
      </c>
      <c r="C520" s="3" t="s">
        <v>44</v>
      </c>
      <c r="D520" s="3" t="s">
        <v>488</v>
      </c>
      <c r="E520" s="1">
        <f>VLOOKUP($B520,Conteo_municipios!$A$2:$I$1123,5)</f>
        <v>12608</v>
      </c>
      <c r="F520" s="75">
        <f>VLOOKUP($B520,Conteo_municipios!$A$2:$I$1123,9)</f>
        <v>3.6</v>
      </c>
      <c r="G520" s="5">
        <v>3</v>
      </c>
      <c r="H520" s="5">
        <v>0.15</v>
      </c>
      <c r="I520" s="5" t="s">
        <v>12</v>
      </c>
      <c r="J520" s="4" t="s">
        <v>13</v>
      </c>
      <c r="K520" s="1" t="str">
        <f>IF(E520&gt;=160000,"Intermedia",IF(E520&gt;=40000,IF(F520&gt;=7,"Intermedia","Pequeña"),IF(E520&gt;=20000,"Tipo I_II","Resto")))</f>
        <v>Resto</v>
      </c>
      <c r="L520" s="2" t="str">
        <f t="shared" si="12"/>
        <v>Resto</v>
      </c>
      <c r="N520" s="49"/>
      <c r="O520" s="50"/>
      <c r="P520" s="50"/>
      <c r="Q520" s="50"/>
    </row>
    <row r="521" spans="1:17" x14ac:dyDescent="0.25">
      <c r="A521" s="61" t="s">
        <v>2020</v>
      </c>
      <c r="B521" s="65">
        <v>25518</v>
      </c>
      <c r="C521" s="3" t="s">
        <v>44</v>
      </c>
      <c r="D521" s="3" t="s">
        <v>2021</v>
      </c>
      <c r="E521" s="1">
        <f>VLOOKUP($B521,Conteo_municipios!$A$2:$I$1123,5)</f>
        <v>848</v>
      </c>
      <c r="F521" s="75">
        <f>VLOOKUP($B521,Conteo_municipios!$A$2:$I$1123,9)</f>
        <v>2.8000000000000003</v>
      </c>
      <c r="G521" s="5">
        <v>3</v>
      </c>
      <c r="H521" s="5">
        <v>0.15</v>
      </c>
      <c r="I521" s="5" t="s">
        <v>12</v>
      </c>
      <c r="J521" s="4" t="s">
        <v>13</v>
      </c>
      <c r="K521" s="1" t="str">
        <f>IF(E521&gt;=160000,"Intermedia",IF(E521&gt;=40000,IF(F521&gt;=7,"Intermedia","Pequeña"),IF(E521&gt;=20000,"Tipo I_II","Resto")))</f>
        <v>Resto</v>
      </c>
      <c r="L521" s="2" t="str">
        <f t="shared" si="12"/>
        <v>Resto</v>
      </c>
      <c r="N521" s="49"/>
      <c r="O521" s="50"/>
      <c r="P521" s="50"/>
      <c r="Q521" s="50"/>
    </row>
    <row r="522" spans="1:17" x14ac:dyDescent="0.25">
      <c r="A522" s="61" t="s">
        <v>1852</v>
      </c>
      <c r="B522" s="65">
        <v>25524</v>
      </c>
      <c r="C522" s="3" t="s">
        <v>44</v>
      </c>
      <c r="D522" s="3" t="s">
        <v>1853</v>
      </c>
      <c r="E522" s="1">
        <f>VLOOKUP($B522,Conteo_municipios!$A$2:$I$1123,5)</f>
        <v>1042</v>
      </c>
      <c r="F522" s="75">
        <f>VLOOKUP($B522,Conteo_municipios!$A$2:$I$1123,9)</f>
        <v>2.3000000000000003</v>
      </c>
      <c r="G522" s="5">
        <v>4</v>
      </c>
      <c r="H522" s="5">
        <v>0.2</v>
      </c>
      <c r="I522" s="5" t="s">
        <v>21</v>
      </c>
      <c r="J522" s="4" t="s">
        <v>13</v>
      </c>
      <c r="K522" s="1" t="str">
        <f>IF(E522&gt;=160000,"Intermedia",IF(E522&gt;=40000,IF(F522&gt;=7,"Intermedia","Pequeña"),IF(E522&gt;=20000,"Tipo I_II","Resto")))</f>
        <v>Resto</v>
      </c>
      <c r="L522" s="2" t="str">
        <f t="shared" si="12"/>
        <v>Resto</v>
      </c>
      <c r="N522" s="49"/>
      <c r="O522" s="50"/>
      <c r="P522" s="50"/>
      <c r="Q522" s="50"/>
    </row>
    <row r="523" spans="1:17" x14ac:dyDescent="0.25">
      <c r="A523" s="61" t="s">
        <v>1517</v>
      </c>
      <c r="B523" s="65">
        <v>25530</v>
      </c>
      <c r="C523" s="3" t="s">
        <v>44</v>
      </c>
      <c r="D523" s="3" t="s">
        <v>1518</v>
      </c>
      <c r="E523" s="1">
        <f>VLOOKUP($B523,Conteo_municipios!$A$2:$I$1123,5)</f>
        <v>5160</v>
      </c>
      <c r="F523" s="75">
        <f>VLOOKUP($B523,Conteo_municipios!$A$2:$I$1123,9)</f>
        <v>4.0999999999999996</v>
      </c>
      <c r="G523" s="5">
        <v>6</v>
      </c>
      <c r="H523" s="5">
        <v>0.3</v>
      </c>
      <c r="I523" s="5" t="s">
        <v>21</v>
      </c>
      <c r="J523" s="4" t="s">
        <v>52</v>
      </c>
      <c r="K523" s="1" t="str">
        <f>IF(E523&gt;=160000,"Intermedia",IF(E523&gt;=40000,IF(F523&gt;=7,"Intermedia","Pequeña"),IF(E523&gt;=20000,"Tipo I_II","Resto")))</f>
        <v>Resto</v>
      </c>
      <c r="L523" s="2" t="str">
        <f t="shared" si="12"/>
        <v>Resto</v>
      </c>
      <c r="N523" s="49"/>
      <c r="O523" s="50"/>
      <c r="P523" s="50"/>
      <c r="Q523" s="50"/>
    </row>
    <row r="524" spans="1:17" x14ac:dyDescent="0.25">
      <c r="A524" s="61" t="s">
        <v>1397</v>
      </c>
      <c r="B524" s="65">
        <v>25535</v>
      </c>
      <c r="C524" s="3" t="s">
        <v>44</v>
      </c>
      <c r="D524" s="3" t="s">
        <v>1398</v>
      </c>
      <c r="E524" s="1">
        <f>VLOOKUP($B524,Conteo_municipios!$A$2:$I$1123,5)</f>
        <v>2909</v>
      </c>
      <c r="F524" s="75">
        <f>VLOOKUP($B524,Conteo_municipios!$A$2:$I$1123,9)</f>
        <v>4.3</v>
      </c>
      <c r="G524" s="5">
        <v>4</v>
      </c>
      <c r="H524" s="5">
        <v>0.2</v>
      </c>
      <c r="I524" s="5" t="s">
        <v>21</v>
      </c>
      <c r="J524" s="4" t="s">
        <v>13</v>
      </c>
      <c r="K524" s="1" t="str">
        <f>IF(E524&gt;=160000,"Intermedia",IF(E524&gt;=40000,IF(F524&gt;=7,"Intermedia","Pequeña"),IF(E524&gt;=20000,"Tipo I_II","Resto")))</f>
        <v>Resto</v>
      </c>
      <c r="L524" s="2" t="str">
        <f t="shared" si="12"/>
        <v>Resto</v>
      </c>
      <c r="N524" s="49"/>
      <c r="O524" s="50"/>
      <c r="P524" s="50"/>
      <c r="Q524" s="50"/>
    </row>
    <row r="525" spans="1:17" x14ac:dyDescent="0.25">
      <c r="A525" s="61" t="s">
        <v>567</v>
      </c>
      <c r="B525" s="65">
        <v>25572</v>
      </c>
      <c r="C525" s="3" t="s">
        <v>44</v>
      </c>
      <c r="D525" s="3" t="s">
        <v>568</v>
      </c>
      <c r="E525" s="1">
        <f>VLOOKUP($B525,Conteo_municipios!$A$2:$I$1123,5)</f>
        <v>12040</v>
      </c>
      <c r="F525" s="75">
        <f>VLOOKUP($B525,Conteo_municipios!$A$2:$I$1123,9)</f>
        <v>3.1</v>
      </c>
      <c r="G525" s="5">
        <v>3</v>
      </c>
      <c r="H525" s="5">
        <v>0.15</v>
      </c>
      <c r="I525" s="5" t="s">
        <v>12</v>
      </c>
      <c r="J525" s="4" t="s">
        <v>13</v>
      </c>
      <c r="K525" s="1" t="str">
        <f>IF(E525&gt;=160000,"Intermedia",IF(E525&gt;=40000,IF(F525&gt;=7,"Intermedia","Pequeña"),IF(E525&gt;=20000,"Tipo I_II","Resto")))</f>
        <v>Resto</v>
      </c>
      <c r="L525" s="2" t="str">
        <f t="shared" si="12"/>
        <v>Resto</v>
      </c>
      <c r="N525" s="49"/>
      <c r="O525" s="50"/>
      <c r="P525" s="50"/>
      <c r="Q525" s="50"/>
    </row>
    <row r="526" spans="1:17" x14ac:dyDescent="0.25">
      <c r="A526" s="61" t="s">
        <v>1999</v>
      </c>
      <c r="B526" s="65">
        <v>25580</v>
      </c>
      <c r="C526" s="3" t="s">
        <v>44</v>
      </c>
      <c r="D526" s="3" t="s">
        <v>2000</v>
      </c>
      <c r="E526" s="1">
        <f>VLOOKUP($B526,Conteo_municipios!$A$2:$I$1123,5)</f>
        <v>590</v>
      </c>
      <c r="F526" s="75">
        <f>VLOOKUP($B526,Conteo_municipios!$A$2:$I$1123,9)</f>
        <v>2.4</v>
      </c>
      <c r="G526" s="5">
        <v>4</v>
      </c>
      <c r="H526" s="5">
        <v>0.2</v>
      </c>
      <c r="I526" s="5" t="s">
        <v>21</v>
      </c>
      <c r="J526" s="4" t="s">
        <v>13</v>
      </c>
      <c r="K526" s="1" t="str">
        <f>IF(E526&gt;=160000,"Intermedia",IF(E526&gt;=40000,IF(F526&gt;=7,"Intermedia","Pequeña"),IF(E526&gt;=20000,"Tipo I_II","Resto")))</f>
        <v>Resto</v>
      </c>
      <c r="L526" s="2" t="str">
        <f t="shared" si="12"/>
        <v>Resto</v>
      </c>
      <c r="N526" s="49"/>
      <c r="O526" s="50"/>
      <c r="P526" s="50"/>
      <c r="Q526" s="50"/>
    </row>
    <row r="527" spans="1:17" x14ac:dyDescent="0.25">
      <c r="A527" s="61" t="s">
        <v>2079</v>
      </c>
      <c r="B527" s="65">
        <v>25592</v>
      </c>
      <c r="C527" s="3" t="s">
        <v>44</v>
      </c>
      <c r="D527" s="3" t="s">
        <v>2080</v>
      </c>
      <c r="E527" s="1">
        <f>VLOOKUP($B527,Conteo_municipios!$A$2:$I$1123,5)</f>
        <v>1174</v>
      </c>
      <c r="F527" s="75">
        <f>VLOOKUP($B527,Conteo_municipios!$A$2:$I$1123,9)</f>
        <v>2.9</v>
      </c>
      <c r="G527" s="5">
        <v>3</v>
      </c>
      <c r="H527" s="5">
        <v>0.15</v>
      </c>
      <c r="I527" s="5" t="s">
        <v>12</v>
      </c>
      <c r="J527" s="4" t="s">
        <v>13</v>
      </c>
      <c r="K527" s="1" t="str">
        <f>IF(E527&gt;=160000,"Intermedia",IF(E527&gt;=40000,IF(F527&gt;=7,"Intermedia","Pequeña"),IF(E527&gt;=20000,"Tipo I_II","Resto")))</f>
        <v>Resto</v>
      </c>
      <c r="L527" s="2" t="str">
        <f t="shared" si="12"/>
        <v>Resto</v>
      </c>
      <c r="N527" s="49"/>
      <c r="O527" s="50"/>
      <c r="P527" s="50"/>
      <c r="Q527" s="50"/>
    </row>
    <row r="528" spans="1:17" x14ac:dyDescent="0.25">
      <c r="A528" s="61" t="s">
        <v>1730</v>
      </c>
      <c r="B528" s="65">
        <v>25594</v>
      </c>
      <c r="C528" s="3" t="s">
        <v>44</v>
      </c>
      <c r="D528" s="3" t="s">
        <v>1731</v>
      </c>
      <c r="E528" s="1">
        <f>VLOOKUP($B528,Conteo_municipios!$A$2:$I$1123,5)</f>
        <v>2276</v>
      </c>
      <c r="F528" s="75">
        <f>VLOOKUP($B528,Conteo_municipios!$A$2:$I$1123,9)</f>
        <v>4.1999999999999993</v>
      </c>
      <c r="G528" s="5">
        <v>5</v>
      </c>
      <c r="H528" s="5">
        <v>0.25</v>
      </c>
      <c r="I528" s="5" t="s">
        <v>21</v>
      </c>
      <c r="J528" s="4" t="s">
        <v>13</v>
      </c>
      <c r="K528" s="1" t="str">
        <f>IF(E528&gt;=160000,"Intermedia",IF(E528&gt;=40000,IF(F528&gt;=7,"Intermedia","Pequeña"),IF(E528&gt;=20000,"Tipo I_II","Resto")))</f>
        <v>Resto</v>
      </c>
      <c r="L528" s="2" t="str">
        <f t="shared" si="12"/>
        <v>Resto</v>
      </c>
      <c r="N528" s="49"/>
      <c r="O528" s="50"/>
      <c r="P528" s="50"/>
      <c r="Q528" s="50"/>
    </row>
    <row r="529" spans="1:17" x14ac:dyDescent="0.25">
      <c r="A529" s="61" t="s">
        <v>1957</v>
      </c>
      <c r="B529" s="65">
        <v>25596</v>
      </c>
      <c r="C529" s="3" t="s">
        <v>44</v>
      </c>
      <c r="D529" s="3" t="s">
        <v>1958</v>
      </c>
      <c r="E529" s="1">
        <f>VLOOKUP($B529,Conteo_municipios!$A$2:$I$1123,5)</f>
        <v>1350</v>
      </c>
      <c r="F529" s="75">
        <f>VLOOKUP($B529,Conteo_municipios!$A$2:$I$1123,9)</f>
        <v>2.7</v>
      </c>
      <c r="G529" s="5">
        <v>3</v>
      </c>
      <c r="H529" s="5">
        <v>0.15</v>
      </c>
      <c r="I529" s="5" t="s">
        <v>12</v>
      </c>
      <c r="J529" s="4" t="s">
        <v>13</v>
      </c>
      <c r="K529" s="1" t="str">
        <f>IF(E529&gt;=160000,"Intermedia",IF(E529&gt;=40000,IF(F529&gt;=7,"Intermedia","Pequeña"),IF(E529&gt;=20000,"Tipo I_II","Resto")))</f>
        <v>Resto</v>
      </c>
      <c r="L529" s="2" t="str">
        <f t="shared" si="12"/>
        <v>Resto</v>
      </c>
      <c r="N529" s="49"/>
      <c r="O529" s="50"/>
      <c r="P529" s="50"/>
      <c r="Q529" s="50"/>
    </row>
    <row r="530" spans="1:17" x14ac:dyDescent="0.25">
      <c r="A530" s="61" t="s">
        <v>1304</v>
      </c>
      <c r="B530" s="65">
        <v>25599</v>
      </c>
      <c r="C530" s="3" t="s">
        <v>44</v>
      </c>
      <c r="D530" s="3" t="s">
        <v>1305</v>
      </c>
      <c r="E530" s="1">
        <f>VLOOKUP($B530,Conteo_municipios!$A$2:$I$1123,5)</f>
        <v>3505</v>
      </c>
      <c r="F530" s="75">
        <f>VLOOKUP($B530,Conteo_municipios!$A$2:$I$1123,9)</f>
        <v>2.9</v>
      </c>
      <c r="G530" s="5">
        <v>4</v>
      </c>
      <c r="H530" s="5">
        <v>0.2</v>
      </c>
      <c r="I530" s="5" t="s">
        <v>21</v>
      </c>
      <c r="J530" s="4" t="s">
        <v>13</v>
      </c>
      <c r="K530" s="1" t="str">
        <f>IF(E530&gt;=160000,"Intermedia",IF(E530&gt;=40000,IF(F530&gt;=7,"Intermedia","Pequeña"),IF(E530&gt;=20000,"Tipo I_II","Resto")))</f>
        <v>Resto</v>
      </c>
      <c r="L530" s="2" t="str">
        <f t="shared" si="12"/>
        <v>Resto</v>
      </c>
      <c r="N530" s="49"/>
      <c r="O530" s="50"/>
      <c r="P530" s="50"/>
      <c r="Q530" s="50"/>
    </row>
    <row r="531" spans="1:17" x14ac:dyDescent="0.25">
      <c r="A531" s="61" t="s">
        <v>1229</v>
      </c>
      <c r="B531" s="65">
        <v>25612</v>
      </c>
      <c r="C531" s="3" t="s">
        <v>44</v>
      </c>
      <c r="D531" s="3" t="s">
        <v>1230</v>
      </c>
      <c r="E531" s="1">
        <f>VLOOKUP($B531,Conteo_municipios!$A$2:$I$1123,5)</f>
        <v>7344</v>
      </c>
      <c r="F531" s="75">
        <f>VLOOKUP($B531,Conteo_municipios!$A$2:$I$1123,9)</f>
        <v>2.1</v>
      </c>
      <c r="G531" s="5">
        <v>4</v>
      </c>
      <c r="H531" s="5">
        <v>0.2</v>
      </c>
      <c r="I531" s="5" t="s">
        <v>21</v>
      </c>
      <c r="J531" s="4" t="s">
        <v>13</v>
      </c>
      <c r="K531" s="1" t="str">
        <f>IF(E531&gt;=160000,"Intermedia",IF(E531&gt;=40000,IF(F531&gt;=7,"Intermedia","Pequeña"),IF(E531&gt;=20000,"Tipo I_II","Resto")))</f>
        <v>Resto</v>
      </c>
      <c r="L531" s="2" t="str">
        <f t="shared" ref="L531:L594" si="13">+IF(K531="ESPECIAL",D531,IF(K531="Resto","Resto",IF(I531="H",K531&amp;"_"&amp;I531,K531&amp;"_L|M")))</f>
        <v>Resto</v>
      </c>
      <c r="N531" s="49"/>
      <c r="O531" s="50"/>
      <c r="P531" s="50"/>
      <c r="Q531" s="50"/>
    </row>
    <row r="532" spans="1:17" x14ac:dyDescent="0.25">
      <c r="A532" s="61" t="s">
        <v>1893</v>
      </c>
      <c r="B532" s="65">
        <v>25645</v>
      </c>
      <c r="C532" s="3" t="s">
        <v>44</v>
      </c>
      <c r="D532" s="3" t="s">
        <v>1894</v>
      </c>
      <c r="E532" s="1">
        <f>VLOOKUP($B532,Conteo_municipios!$A$2:$I$1123,5)</f>
        <v>2268</v>
      </c>
      <c r="F532" s="75">
        <f>VLOOKUP($B532,Conteo_municipios!$A$2:$I$1123,9)</f>
        <v>3.1</v>
      </c>
      <c r="G532" s="5">
        <v>3</v>
      </c>
      <c r="H532" s="5">
        <v>0.15</v>
      </c>
      <c r="I532" s="5" t="s">
        <v>12</v>
      </c>
      <c r="J532" s="4" t="s">
        <v>13</v>
      </c>
      <c r="K532" s="1" t="str">
        <f>IF(E532&gt;=160000,"Intermedia",IF(E532&gt;=40000,IF(F532&gt;=7,"Intermedia","Pequeña"),IF(E532&gt;=20000,"Tipo I_II","Resto")))</f>
        <v>Resto</v>
      </c>
      <c r="L532" s="2" t="str">
        <f t="shared" si="13"/>
        <v>Resto</v>
      </c>
      <c r="N532" s="49"/>
      <c r="O532" s="50"/>
      <c r="P532" s="50"/>
      <c r="Q532" s="50"/>
    </row>
    <row r="533" spans="1:17" x14ac:dyDescent="0.25">
      <c r="A533" s="61" t="s">
        <v>1169</v>
      </c>
      <c r="B533" s="65">
        <v>25649</v>
      </c>
      <c r="C533" s="3" t="s">
        <v>44</v>
      </c>
      <c r="D533" s="3" t="s">
        <v>1170</v>
      </c>
      <c r="E533" s="1">
        <f>VLOOKUP($B533,Conteo_municipios!$A$2:$I$1123,5)</f>
        <v>3217</v>
      </c>
      <c r="F533" s="75">
        <f>VLOOKUP($B533,Conteo_municipios!$A$2:$I$1123,9)</f>
        <v>3.5</v>
      </c>
      <c r="G533" s="5">
        <v>5</v>
      </c>
      <c r="H533" s="5">
        <v>0.25</v>
      </c>
      <c r="I533" s="5" t="s">
        <v>21</v>
      </c>
      <c r="J533" s="4" t="s">
        <v>13</v>
      </c>
      <c r="K533" s="1" t="str">
        <f>IF(E533&gt;=160000,"Intermedia",IF(E533&gt;=40000,IF(F533&gt;=7,"Intermedia","Pequeña"),IF(E533&gt;=20000,"Tipo I_II","Resto")))</f>
        <v>Resto</v>
      </c>
      <c r="L533" s="2" t="str">
        <f t="shared" si="13"/>
        <v>Resto</v>
      </c>
      <c r="N533" s="49"/>
      <c r="O533" s="50"/>
      <c r="P533" s="50"/>
      <c r="Q533" s="50"/>
    </row>
    <row r="534" spans="1:17" x14ac:dyDescent="0.25">
      <c r="A534" s="61" t="s">
        <v>1969</v>
      </c>
      <c r="B534" s="65">
        <v>25653</v>
      </c>
      <c r="C534" s="3" t="s">
        <v>44</v>
      </c>
      <c r="D534" s="3" t="s">
        <v>1663</v>
      </c>
      <c r="E534" s="1">
        <f>VLOOKUP($B534,Conteo_municipios!$A$2:$I$1123,5)</f>
        <v>892</v>
      </c>
      <c r="F534" s="75">
        <f>VLOOKUP($B534,Conteo_municipios!$A$2:$I$1123,9)</f>
        <v>2.7</v>
      </c>
      <c r="G534" s="5">
        <v>3</v>
      </c>
      <c r="H534" s="5">
        <v>0.15</v>
      </c>
      <c r="I534" s="5" t="s">
        <v>12</v>
      </c>
      <c r="J534" s="4" t="s">
        <v>13</v>
      </c>
      <c r="K534" s="1" t="str">
        <f>IF(E534&gt;=160000,"Intermedia",IF(E534&gt;=40000,IF(F534&gt;=7,"Intermedia","Pequeña"),IF(E534&gt;=20000,"Tipo I_II","Resto")))</f>
        <v>Resto</v>
      </c>
      <c r="L534" s="2" t="str">
        <f t="shared" si="13"/>
        <v>Resto</v>
      </c>
      <c r="N534" s="49"/>
      <c r="O534" s="50"/>
      <c r="P534" s="50"/>
      <c r="Q534" s="50"/>
    </row>
    <row r="535" spans="1:17" x14ac:dyDescent="0.25">
      <c r="A535" s="61" t="s">
        <v>1336</v>
      </c>
      <c r="B535" s="65">
        <v>25658</v>
      </c>
      <c r="C535" s="3" t="s">
        <v>44</v>
      </c>
      <c r="D535" s="3" t="s">
        <v>1172</v>
      </c>
      <c r="E535" s="1">
        <f>VLOOKUP($B535,Conteo_municipios!$A$2:$I$1123,5)</f>
        <v>3969</v>
      </c>
      <c r="F535" s="75">
        <f>VLOOKUP($B535,Conteo_municipios!$A$2:$I$1123,9)</f>
        <v>4.6999999999999993</v>
      </c>
      <c r="G535" s="5">
        <v>3</v>
      </c>
      <c r="H535" s="5">
        <v>0.15</v>
      </c>
      <c r="I535" s="5" t="s">
        <v>12</v>
      </c>
      <c r="J535" s="4" t="s">
        <v>13</v>
      </c>
      <c r="K535" s="1" t="str">
        <f>IF(E535&gt;=160000,"Intermedia",IF(E535&gt;=40000,IF(F535&gt;=7,"Intermedia","Pequeña"),IF(E535&gt;=20000,"Tipo I_II","Resto")))</f>
        <v>Resto</v>
      </c>
      <c r="L535" s="2" t="str">
        <f t="shared" si="13"/>
        <v>Resto</v>
      </c>
      <c r="N535" s="49"/>
      <c r="O535" s="50"/>
      <c r="P535" s="50"/>
      <c r="Q535" s="50"/>
    </row>
    <row r="536" spans="1:17" x14ac:dyDescent="0.25">
      <c r="A536" s="61" t="s">
        <v>1349</v>
      </c>
      <c r="B536" s="65">
        <v>25662</v>
      </c>
      <c r="C536" s="3" t="s">
        <v>44</v>
      </c>
      <c r="D536" s="3" t="s">
        <v>1350</v>
      </c>
      <c r="E536" s="1">
        <f>VLOOKUP($B536,Conteo_municipios!$A$2:$I$1123,5)</f>
        <v>4104</v>
      </c>
      <c r="F536" s="75">
        <f>VLOOKUP($B536,Conteo_municipios!$A$2:$I$1123,9)</f>
        <v>2.7</v>
      </c>
      <c r="G536" s="5">
        <v>4</v>
      </c>
      <c r="H536" s="5">
        <v>0.2</v>
      </c>
      <c r="I536" s="5" t="s">
        <v>21</v>
      </c>
      <c r="J536" s="4" t="s">
        <v>13</v>
      </c>
      <c r="K536" s="1" t="str">
        <f>IF(E536&gt;=160000,"Intermedia",IF(E536&gt;=40000,IF(F536&gt;=7,"Intermedia","Pequeña"),IF(E536&gt;=20000,"Tipo I_II","Resto")))</f>
        <v>Resto</v>
      </c>
      <c r="L536" s="2" t="str">
        <f t="shared" si="13"/>
        <v>Resto</v>
      </c>
      <c r="N536" s="49"/>
      <c r="O536" s="50"/>
      <c r="P536" s="50"/>
      <c r="Q536" s="50"/>
    </row>
    <row r="537" spans="1:17" x14ac:dyDescent="0.25">
      <c r="A537" s="61" t="s">
        <v>1485</v>
      </c>
      <c r="B537" s="65">
        <v>25718</v>
      </c>
      <c r="C537" s="3" t="s">
        <v>44</v>
      </c>
      <c r="D537" s="3" t="s">
        <v>1486</v>
      </c>
      <c r="E537" s="1">
        <f>VLOOKUP($B537,Conteo_municipios!$A$2:$I$1123,5)</f>
        <v>2551</v>
      </c>
      <c r="F537" s="75">
        <f>VLOOKUP($B537,Conteo_municipios!$A$2:$I$1123,9)</f>
        <v>3.9</v>
      </c>
      <c r="G537" s="5">
        <v>3</v>
      </c>
      <c r="H537" s="5">
        <v>0.15</v>
      </c>
      <c r="I537" s="5" t="s">
        <v>12</v>
      </c>
      <c r="J537" s="4" t="s">
        <v>13</v>
      </c>
      <c r="K537" s="1" t="str">
        <f>IF(E537&gt;=160000,"Intermedia",IF(E537&gt;=40000,IF(F537&gt;=7,"Intermedia","Pequeña"),IF(E537&gt;=20000,"Tipo I_II","Resto")))</f>
        <v>Resto</v>
      </c>
      <c r="L537" s="2" t="str">
        <f t="shared" si="13"/>
        <v>Resto</v>
      </c>
      <c r="N537" s="49"/>
      <c r="O537" s="50"/>
      <c r="P537" s="50"/>
      <c r="Q537" s="50"/>
    </row>
    <row r="538" spans="1:17" x14ac:dyDescent="0.25">
      <c r="A538" s="61" t="s">
        <v>1437</v>
      </c>
      <c r="B538" s="65">
        <v>25736</v>
      </c>
      <c r="C538" s="3" t="s">
        <v>44</v>
      </c>
      <c r="D538" s="3" t="s">
        <v>1438</v>
      </c>
      <c r="E538" s="1">
        <f>VLOOKUP($B538,Conteo_municipios!$A$2:$I$1123,5)</f>
        <v>5950</v>
      </c>
      <c r="F538" s="75">
        <f>VLOOKUP($B538,Conteo_municipios!$A$2:$I$1123,9)</f>
        <v>4.5</v>
      </c>
      <c r="G538" s="5">
        <v>3</v>
      </c>
      <c r="H538" s="5">
        <v>0.15</v>
      </c>
      <c r="I538" s="5" t="s">
        <v>12</v>
      </c>
      <c r="J538" s="4" t="s">
        <v>13</v>
      </c>
      <c r="K538" s="1" t="str">
        <f>IF(E538&gt;=160000,"Intermedia",IF(E538&gt;=40000,IF(F538&gt;=7,"Intermedia","Pequeña"),IF(E538&gt;=20000,"Tipo I_II","Resto")))</f>
        <v>Resto</v>
      </c>
      <c r="L538" s="2" t="str">
        <f t="shared" si="13"/>
        <v>Resto</v>
      </c>
      <c r="N538" s="49"/>
      <c r="O538" s="50"/>
      <c r="P538" s="50"/>
      <c r="Q538" s="50"/>
    </row>
    <row r="539" spans="1:17" x14ac:dyDescent="0.25">
      <c r="A539" s="61" t="s">
        <v>346</v>
      </c>
      <c r="B539" s="65">
        <v>25740</v>
      </c>
      <c r="C539" s="3" t="s">
        <v>44</v>
      </c>
      <c r="D539" s="3" t="s">
        <v>347</v>
      </c>
      <c r="E539" s="1">
        <f>VLOOKUP($B539,Conteo_municipios!$A$2:$I$1123,5)</f>
        <v>27077</v>
      </c>
      <c r="F539" s="75">
        <f>VLOOKUP($B539,Conteo_municipios!$A$2:$I$1123,9)</f>
        <v>5.0999999999999996</v>
      </c>
      <c r="G539" s="5">
        <v>3</v>
      </c>
      <c r="H539" s="5">
        <v>0.15</v>
      </c>
      <c r="I539" s="5" t="s">
        <v>12</v>
      </c>
      <c r="J539" s="4" t="s">
        <v>13</v>
      </c>
      <c r="K539" s="1" t="str">
        <f>IF(E539&gt;=160000,"Intermedia",IF(E539&gt;=40000,IF(F539&gt;=7,"Intermedia","Pequeña"),IF(E539&gt;=20000,"Tipo I_II","Resto")))</f>
        <v>Tipo I_II</v>
      </c>
      <c r="L539" s="2" t="str">
        <f t="shared" si="13"/>
        <v>Tipo I_II_L|M</v>
      </c>
      <c r="N539" s="49"/>
      <c r="O539" s="50"/>
      <c r="P539" s="50"/>
      <c r="Q539" s="50"/>
    </row>
    <row r="540" spans="1:17" x14ac:dyDescent="0.25">
      <c r="A540" s="61" t="s">
        <v>925</v>
      </c>
      <c r="B540" s="65">
        <v>25743</v>
      </c>
      <c r="C540" s="3" t="s">
        <v>44</v>
      </c>
      <c r="D540" s="3" t="s">
        <v>926</v>
      </c>
      <c r="E540" s="1">
        <f>VLOOKUP($B540,Conteo_municipios!$A$2:$I$1123,5)</f>
        <v>8228</v>
      </c>
      <c r="F540" s="75">
        <f>VLOOKUP($B540,Conteo_municipios!$A$2:$I$1123,9)</f>
        <v>3.3000000000000003</v>
      </c>
      <c r="G540" s="5">
        <v>4</v>
      </c>
      <c r="H540" s="5">
        <v>0.2</v>
      </c>
      <c r="I540" s="5" t="s">
        <v>21</v>
      </c>
      <c r="J540" s="4" t="s">
        <v>13</v>
      </c>
      <c r="K540" s="1" t="str">
        <f>IF(E540&gt;=160000,"Intermedia",IF(E540&gt;=40000,IF(F540&gt;=7,"Intermedia","Pequeña"),IF(E540&gt;=20000,"Tipo I_II","Resto")))</f>
        <v>Resto</v>
      </c>
      <c r="L540" s="2" t="str">
        <f t="shared" si="13"/>
        <v>Resto</v>
      </c>
      <c r="N540" s="49"/>
      <c r="O540" s="50"/>
      <c r="P540" s="50"/>
      <c r="Q540" s="50"/>
    </row>
    <row r="541" spans="1:17" x14ac:dyDescent="0.25">
      <c r="A541" s="61" t="s">
        <v>901</v>
      </c>
      <c r="B541" s="65">
        <v>25745</v>
      </c>
      <c r="C541" s="3" t="s">
        <v>44</v>
      </c>
      <c r="D541" s="3" t="s">
        <v>902</v>
      </c>
      <c r="E541" s="1">
        <f>VLOOKUP($B541,Conteo_municipios!$A$2:$I$1123,5)</f>
        <v>7431</v>
      </c>
      <c r="F541" s="75">
        <f>VLOOKUP($B541,Conteo_municipios!$A$2:$I$1123,9)</f>
        <v>3.9</v>
      </c>
      <c r="G541" s="5">
        <v>3</v>
      </c>
      <c r="H541" s="5">
        <v>0.15</v>
      </c>
      <c r="I541" s="5" t="s">
        <v>12</v>
      </c>
      <c r="J541" s="4" t="s">
        <v>13</v>
      </c>
      <c r="K541" s="1" t="str">
        <f>IF(E541&gt;=160000,"Intermedia",IF(E541&gt;=40000,IF(F541&gt;=7,"Intermedia","Pequeña"),IF(E541&gt;=20000,"Tipo I_II","Resto")))</f>
        <v>Resto</v>
      </c>
      <c r="L541" s="2" t="str">
        <f t="shared" si="13"/>
        <v>Resto</v>
      </c>
      <c r="N541" s="49"/>
      <c r="O541" s="50"/>
      <c r="P541" s="50"/>
      <c r="Q541" s="50"/>
    </row>
    <row r="542" spans="1:17" x14ac:dyDescent="0.25">
      <c r="A542" s="61" t="s">
        <v>43</v>
      </c>
      <c r="B542" s="64">
        <v>25754</v>
      </c>
      <c r="C542" s="1" t="s">
        <v>44</v>
      </c>
      <c r="D542" s="1" t="s">
        <v>45</v>
      </c>
      <c r="E542" s="1">
        <f>VLOOKUP($B542,Conteo_municipios!$A$2:$I$1123,5)</f>
        <v>641141</v>
      </c>
      <c r="F542" s="75">
        <f>VLOOKUP($B542,Conteo_municipios!$A$2:$I$1123,9)</f>
        <v>7.1</v>
      </c>
      <c r="G542" s="4">
        <v>3</v>
      </c>
      <c r="H542" s="4">
        <v>0.15</v>
      </c>
      <c r="I542" s="4" t="s">
        <v>12</v>
      </c>
      <c r="J542" s="4" t="s">
        <v>13</v>
      </c>
      <c r="K542" s="1" t="str">
        <f>IF(E542&gt;=160000,"Intermedia",IF(E542&gt;=40000,IF(F542&gt;=7,"Intermedia","Pequeña"),IF(E542&gt;=20000,"Tipo I_II","Resto")))</f>
        <v>Intermedia</v>
      </c>
      <c r="L542" s="2" t="str">
        <f t="shared" si="13"/>
        <v>Intermedia_L|M</v>
      </c>
      <c r="N542" s="49"/>
      <c r="O542" s="50"/>
      <c r="P542" s="50"/>
      <c r="Q542" s="50"/>
    </row>
    <row r="543" spans="1:17" x14ac:dyDescent="0.25">
      <c r="A543" s="61" t="s">
        <v>505</v>
      </c>
      <c r="B543" s="65">
        <v>25758</v>
      </c>
      <c r="C543" s="3" t="s">
        <v>44</v>
      </c>
      <c r="D543" s="3" t="s">
        <v>506</v>
      </c>
      <c r="E543" s="1">
        <f>VLOOKUP($B543,Conteo_municipios!$A$2:$I$1123,5)</f>
        <v>18428</v>
      </c>
      <c r="F543" s="75">
        <f>VLOOKUP($B543,Conteo_municipios!$A$2:$I$1123,9)</f>
        <v>5.6999999999999993</v>
      </c>
      <c r="G543" s="5">
        <v>3</v>
      </c>
      <c r="H543" s="5">
        <v>0.15</v>
      </c>
      <c r="I543" s="5" t="s">
        <v>12</v>
      </c>
      <c r="J543" s="4" t="s">
        <v>13</v>
      </c>
      <c r="K543" s="1" t="str">
        <f>IF(E543&gt;=160000,"Intermedia",IF(E543&gt;=40000,IF(F543&gt;=7,"Intermedia","Pequeña"),IF(E543&gt;=20000,"Tipo I_II","Resto")))</f>
        <v>Resto</v>
      </c>
      <c r="L543" s="2" t="str">
        <f t="shared" si="13"/>
        <v>Resto</v>
      </c>
      <c r="N543" s="49"/>
      <c r="O543" s="50"/>
      <c r="P543" s="50"/>
      <c r="Q543" s="50"/>
    </row>
    <row r="544" spans="1:17" x14ac:dyDescent="0.25">
      <c r="A544" s="61" t="s">
        <v>961</v>
      </c>
      <c r="B544" s="65">
        <v>25769</v>
      </c>
      <c r="C544" s="3" t="s">
        <v>44</v>
      </c>
      <c r="D544" s="3" t="s">
        <v>962</v>
      </c>
      <c r="E544" s="1">
        <f>VLOOKUP($B544,Conteo_municipios!$A$2:$I$1123,5)</f>
        <v>8883</v>
      </c>
      <c r="F544" s="75">
        <f>VLOOKUP($B544,Conteo_municipios!$A$2:$I$1123,9)</f>
        <v>4.5</v>
      </c>
      <c r="G544" s="5">
        <v>3</v>
      </c>
      <c r="H544" s="5">
        <v>0.15</v>
      </c>
      <c r="I544" s="5" t="s">
        <v>12</v>
      </c>
      <c r="J544" s="4" t="s">
        <v>13</v>
      </c>
      <c r="K544" s="1" t="str">
        <f>IF(E544&gt;=160000,"Intermedia",IF(E544&gt;=40000,IF(F544&gt;=7,"Intermedia","Pequeña"),IF(E544&gt;=20000,"Tipo I_II","Resto")))</f>
        <v>Resto</v>
      </c>
      <c r="L544" s="2" t="str">
        <f t="shared" si="13"/>
        <v>Resto</v>
      </c>
      <c r="N544" s="49"/>
      <c r="O544" s="50"/>
      <c r="P544" s="50"/>
      <c r="Q544" s="50"/>
    </row>
    <row r="545" spans="1:17" x14ac:dyDescent="0.25">
      <c r="A545" s="61" t="s">
        <v>822</v>
      </c>
      <c r="B545" s="65">
        <v>25772</v>
      </c>
      <c r="C545" s="3" t="s">
        <v>44</v>
      </c>
      <c r="D545" s="3" t="s">
        <v>823</v>
      </c>
      <c r="E545" s="1">
        <f>VLOOKUP($B545,Conteo_municipios!$A$2:$I$1123,5)</f>
        <v>9536</v>
      </c>
      <c r="F545" s="75">
        <f>VLOOKUP($B545,Conteo_municipios!$A$2:$I$1123,9)</f>
        <v>4.8999999999999995</v>
      </c>
      <c r="G545" s="5">
        <v>3</v>
      </c>
      <c r="H545" s="5">
        <v>0.15</v>
      </c>
      <c r="I545" s="5" t="s">
        <v>12</v>
      </c>
      <c r="J545" s="4" t="s">
        <v>13</v>
      </c>
      <c r="K545" s="1" t="str">
        <f>IF(E545&gt;=160000,"Intermedia",IF(E545&gt;=40000,IF(F545&gt;=7,"Intermedia","Pequeña"),IF(E545&gt;=20000,"Tipo I_II","Resto")))</f>
        <v>Resto</v>
      </c>
      <c r="L545" s="2" t="str">
        <f t="shared" si="13"/>
        <v>Resto</v>
      </c>
      <c r="N545" s="49"/>
      <c r="O545" s="50"/>
      <c r="P545" s="50"/>
      <c r="Q545" s="50"/>
    </row>
    <row r="546" spans="1:17" x14ac:dyDescent="0.25">
      <c r="A546" s="61" t="s">
        <v>1723</v>
      </c>
      <c r="B546" s="65">
        <v>25777</v>
      </c>
      <c r="C546" s="3" t="s">
        <v>44</v>
      </c>
      <c r="D546" s="3" t="s">
        <v>1724</v>
      </c>
      <c r="E546" s="1">
        <f>VLOOKUP($B546,Conteo_municipios!$A$2:$I$1123,5)</f>
        <v>1689</v>
      </c>
      <c r="F546" s="75">
        <f>VLOOKUP($B546,Conteo_municipios!$A$2:$I$1123,9)</f>
        <v>2.9</v>
      </c>
      <c r="G546" s="5">
        <v>3</v>
      </c>
      <c r="H546" s="5">
        <v>0.15</v>
      </c>
      <c r="I546" s="5" t="s">
        <v>12</v>
      </c>
      <c r="J546" s="4" t="s">
        <v>13</v>
      </c>
      <c r="K546" s="1" t="str">
        <f>IF(E546&gt;=160000,"Intermedia",IF(E546&gt;=40000,IF(F546&gt;=7,"Intermedia","Pequeña"),IF(E546&gt;=20000,"Tipo I_II","Resto")))</f>
        <v>Resto</v>
      </c>
      <c r="L546" s="2" t="str">
        <f t="shared" si="13"/>
        <v>Resto</v>
      </c>
      <c r="N546" s="49"/>
      <c r="O546" s="50"/>
      <c r="P546" s="50"/>
      <c r="Q546" s="50"/>
    </row>
    <row r="547" spans="1:17" x14ac:dyDescent="0.25">
      <c r="A547" s="61" t="s">
        <v>1030</v>
      </c>
      <c r="B547" s="65">
        <v>25779</v>
      </c>
      <c r="C547" s="3" t="s">
        <v>44</v>
      </c>
      <c r="D547" s="3" t="s">
        <v>1031</v>
      </c>
      <c r="E547" s="1">
        <f>VLOOKUP($B547,Conteo_municipios!$A$2:$I$1123,5)</f>
        <v>2142</v>
      </c>
      <c r="F547" s="75">
        <f>VLOOKUP($B547,Conteo_municipios!$A$2:$I$1123,9)</f>
        <v>4.0999999999999996</v>
      </c>
      <c r="G547" s="5">
        <v>3</v>
      </c>
      <c r="H547" s="5">
        <v>0.15</v>
      </c>
      <c r="I547" s="5" t="s">
        <v>12</v>
      </c>
      <c r="J547" s="4" t="s">
        <v>13</v>
      </c>
      <c r="K547" s="1" t="str">
        <f>IF(E547&gt;=160000,"Intermedia",IF(E547&gt;=40000,IF(F547&gt;=7,"Intermedia","Pequeña"),IF(E547&gt;=20000,"Tipo I_II","Resto")))</f>
        <v>Resto</v>
      </c>
      <c r="L547" s="2" t="str">
        <f t="shared" si="13"/>
        <v>Resto</v>
      </c>
      <c r="N547" s="49"/>
      <c r="O547" s="50"/>
      <c r="P547" s="50"/>
      <c r="Q547" s="50"/>
    </row>
    <row r="548" spans="1:17" x14ac:dyDescent="0.25">
      <c r="A548" s="61" t="s">
        <v>1725</v>
      </c>
      <c r="B548" s="65">
        <v>25781</v>
      </c>
      <c r="C548" s="3" t="s">
        <v>44</v>
      </c>
      <c r="D548" s="3" t="s">
        <v>1726</v>
      </c>
      <c r="E548" s="1">
        <f>VLOOKUP($B548,Conteo_municipios!$A$2:$I$1123,5)</f>
        <v>2300</v>
      </c>
      <c r="F548" s="75">
        <f>VLOOKUP($B548,Conteo_municipios!$A$2:$I$1123,9)</f>
        <v>4.3</v>
      </c>
      <c r="G548" s="5">
        <v>3</v>
      </c>
      <c r="H548" s="5">
        <v>0.15</v>
      </c>
      <c r="I548" s="5" t="s">
        <v>12</v>
      </c>
      <c r="J548" s="4" t="s">
        <v>13</v>
      </c>
      <c r="K548" s="1" t="str">
        <f>IF(E548&gt;=160000,"Intermedia",IF(E548&gt;=40000,IF(F548&gt;=7,"Intermedia","Pequeña"),IF(E548&gt;=20000,"Tipo I_II","Resto")))</f>
        <v>Resto</v>
      </c>
      <c r="L548" s="2" t="str">
        <f t="shared" si="13"/>
        <v>Resto</v>
      </c>
      <c r="N548" s="49"/>
      <c r="O548" s="50"/>
      <c r="P548" s="50"/>
      <c r="Q548" s="50"/>
    </row>
    <row r="549" spans="1:17" x14ac:dyDescent="0.25">
      <c r="A549" s="61" t="s">
        <v>659</v>
      </c>
      <c r="B549" s="65">
        <v>25785</v>
      </c>
      <c r="C549" s="3" t="s">
        <v>44</v>
      </c>
      <c r="D549" s="3" t="s">
        <v>660</v>
      </c>
      <c r="E549" s="1">
        <f>VLOOKUP($B549,Conteo_municipios!$A$2:$I$1123,5)</f>
        <v>11097</v>
      </c>
      <c r="F549" s="75">
        <f>VLOOKUP($B549,Conteo_municipios!$A$2:$I$1123,9)</f>
        <v>5.3999999999999995</v>
      </c>
      <c r="G549" s="5">
        <v>3</v>
      </c>
      <c r="H549" s="5">
        <v>0.15</v>
      </c>
      <c r="I549" s="5" t="s">
        <v>12</v>
      </c>
      <c r="J549" s="4" t="s">
        <v>13</v>
      </c>
      <c r="K549" s="1" t="str">
        <f>IF(E549&gt;=160000,"Intermedia",IF(E549&gt;=40000,IF(F549&gt;=7,"Intermedia","Pequeña"),IF(E549&gt;=20000,"Tipo I_II","Resto")))</f>
        <v>Resto</v>
      </c>
      <c r="L549" s="2" t="str">
        <f t="shared" si="13"/>
        <v>Resto</v>
      </c>
      <c r="N549" s="49"/>
      <c r="O549" s="50"/>
      <c r="P549" s="50"/>
      <c r="Q549" s="50"/>
    </row>
    <row r="550" spans="1:17" x14ac:dyDescent="0.25">
      <c r="A550" s="61" t="s">
        <v>1908</v>
      </c>
      <c r="B550" s="65">
        <v>25793</v>
      </c>
      <c r="C550" s="3" t="s">
        <v>44</v>
      </c>
      <c r="D550" s="3" t="s">
        <v>1909</v>
      </c>
      <c r="E550" s="1">
        <f>VLOOKUP($B550,Conteo_municipios!$A$2:$I$1123,5)</f>
        <v>1623</v>
      </c>
      <c r="F550" s="75">
        <f>VLOOKUP($B550,Conteo_municipios!$A$2:$I$1123,9)</f>
        <v>3.7</v>
      </c>
      <c r="G550" s="5">
        <v>3</v>
      </c>
      <c r="H550" s="5">
        <v>0.15</v>
      </c>
      <c r="I550" s="5" t="s">
        <v>12</v>
      </c>
      <c r="J550" s="4" t="s">
        <v>13</v>
      </c>
      <c r="K550" s="1" t="str">
        <f>IF(E550&gt;=160000,"Intermedia",IF(E550&gt;=40000,IF(F550&gt;=7,"Intermedia","Pequeña"),IF(E550&gt;=20000,"Tipo I_II","Resto")))</f>
        <v>Resto</v>
      </c>
      <c r="L550" s="2" t="str">
        <f t="shared" si="13"/>
        <v>Resto</v>
      </c>
      <c r="N550" s="49"/>
      <c r="O550" s="50"/>
      <c r="P550" s="50"/>
      <c r="Q550" s="50"/>
    </row>
    <row r="551" spans="1:17" x14ac:dyDescent="0.25">
      <c r="A551" s="61" t="s">
        <v>1947</v>
      </c>
      <c r="B551" s="65">
        <v>25797</v>
      </c>
      <c r="C551" s="3" t="s">
        <v>44</v>
      </c>
      <c r="D551" s="3" t="s">
        <v>1948</v>
      </c>
      <c r="E551" s="1">
        <f>VLOOKUP($B551,Conteo_municipios!$A$2:$I$1123,5)</f>
        <v>1989</v>
      </c>
      <c r="F551" s="75">
        <f>VLOOKUP($B551,Conteo_municipios!$A$2:$I$1123,9)</f>
        <v>3.2</v>
      </c>
      <c r="G551" s="5">
        <v>3</v>
      </c>
      <c r="H551" s="5">
        <v>0.15</v>
      </c>
      <c r="I551" s="5" t="s">
        <v>12</v>
      </c>
      <c r="J551" s="4" t="s">
        <v>13</v>
      </c>
      <c r="K551" s="1" t="str">
        <f>IF(E551&gt;=160000,"Intermedia",IF(E551&gt;=40000,IF(F551&gt;=7,"Intermedia","Pequeña"),IF(E551&gt;=20000,"Tipo I_II","Resto")))</f>
        <v>Resto</v>
      </c>
      <c r="L551" s="2" t="str">
        <f t="shared" si="13"/>
        <v>Resto</v>
      </c>
      <c r="N551" s="49"/>
      <c r="O551" s="50"/>
      <c r="P551" s="50"/>
      <c r="Q551" s="50"/>
    </row>
    <row r="552" spans="1:17" x14ac:dyDescent="0.25">
      <c r="A552" s="61" t="s">
        <v>726</v>
      </c>
      <c r="B552" s="65">
        <v>25799</v>
      </c>
      <c r="C552" s="3" t="s">
        <v>44</v>
      </c>
      <c r="D552" s="3" t="s">
        <v>727</v>
      </c>
      <c r="E552" s="1">
        <f>VLOOKUP($B552,Conteo_municipios!$A$2:$I$1123,5)</f>
        <v>11232</v>
      </c>
      <c r="F552" s="75">
        <f>VLOOKUP($B552,Conteo_municipios!$A$2:$I$1123,9)</f>
        <v>8</v>
      </c>
      <c r="G552" s="5">
        <v>3</v>
      </c>
      <c r="H552" s="5">
        <v>0.15</v>
      </c>
      <c r="I552" s="5" t="s">
        <v>12</v>
      </c>
      <c r="J552" s="4" t="s">
        <v>13</v>
      </c>
      <c r="K552" s="1" t="str">
        <f>IF(E552&gt;=160000,"Intermedia",IF(E552&gt;=40000,IF(F552&gt;=7,"Intermedia","Pequeña"),IF(E552&gt;=20000,"Tipo I_II","Resto")))</f>
        <v>Resto</v>
      </c>
      <c r="L552" s="2" t="str">
        <f t="shared" si="13"/>
        <v>Resto</v>
      </c>
      <c r="N552" s="49"/>
      <c r="O552" s="50"/>
      <c r="P552" s="50"/>
      <c r="Q552" s="50"/>
    </row>
    <row r="553" spans="1:17" x14ac:dyDescent="0.25">
      <c r="A553" s="61" t="s">
        <v>2007</v>
      </c>
      <c r="B553" s="65">
        <v>25805</v>
      </c>
      <c r="C553" s="3" t="s">
        <v>44</v>
      </c>
      <c r="D553" s="3" t="s">
        <v>2008</v>
      </c>
      <c r="E553" s="1">
        <f>VLOOKUP($B553,Conteo_municipios!$A$2:$I$1123,5)</f>
        <v>1126</v>
      </c>
      <c r="F553" s="75">
        <f>VLOOKUP($B553,Conteo_municipios!$A$2:$I$1123,9)</f>
        <v>3.3000000000000003</v>
      </c>
      <c r="G553" s="5">
        <v>4</v>
      </c>
      <c r="H553" s="5">
        <v>0.2</v>
      </c>
      <c r="I553" s="5" t="s">
        <v>21</v>
      </c>
      <c r="J553" s="4" t="s">
        <v>13</v>
      </c>
      <c r="K553" s="1" t="str">
        <f>IF(E553&gt;=160000,"Intermedia",IF(E553&gt;=40000,IF(F553&gt;=7,"Intermedia","Pequeña"),IF(E553&gt;=20000,"Tipo I_II","Resto")))</f>
        <v>Resto</v>
      </c>
      <c r="L553" s="2" t="str">
        <f t="shared" si="13"/>
        <v>Resto</v>
      </c>
      <c r="N553" s="49"/>
      <c r="O553" s="50"/>
      <c r="P553" s="50"/>
      <c r="Q553" s="50"/>
    </row>
    <row r="554" spans="1:17" x14ac:dyDescent="0.25">
      <c r="A554" s="61" t="s">
        <v>2034</v>
      </c>
      <c r="B554" s="65">
        <v>25807</v>
      </c>
      <c r="C554" s="3" t="s">
        <v>44</v>
      </c>
      <c r="D554" s="3" t="s">
        <v>2035</v>
      </c>
      <c r="E554" s="1">
        <f>VLOOKUP($B554,Conteo_municipios!$A$2:$I$1123,5)</f>
        <v>476</v>
      </c>
      <c r="F554" s="75">
        <f>VLOOKUP($B554,Conteo_municipios!$A$2:$I$1123,9)</f>
        <v>2.9</v>
      </c>
      <c r="G554" s="5">
        <v>4</v>
      </c>
      <c r="H554" s="5">
        <v>0.2</v>
      </c>
      <c r="I554" s="5" t="s">
        <v>21</v>
      </c>
      <c r="J554" s="4" t="s">
        <v>13</v>
      </c>
      <c r="K554" s="1" t="str">
        <f>IF(E554&gt;=160000,"Intermedia",IF(E554&gt;=40000,IF(F554&gt;=7,"Intermedia","Pequeña"),IF(E554&gt;=20000,"Tipo I_II","Resto")))</f>
        <v>Resto</v>
      </c>
      <c r="L554" s="2" t="str">
        <f t="shared" si="13"/>
        <v>Resto</v>
      </c>
      <c r="N554" s="49"/>
      <c r="O554" s="50"/>
      <c r="P554" s="50"/>
      <c r="Q554" s="50"/>
    </row>
    <row r="555" spans="1:17" x14ac:dyDescent="0.25">
      <c r="A555" s="61" t="s">
        <v>633</v>
      </c>
      <c r="B555" s="65">
        <v>25815</v>
      </c>
      <c r="C555" s="3" t="s">
        <v>44</v>
      </c>
      <c r="D555" s="3" t="s">
        <v>634</v>
      </c>
      <c r="E555" s="1">
        <f>VLOOKUP($B555,Conteo_municipios!$A$2:$I$1123,5)</f>
        <v>9566</v>
      </c>
      <c r="F555" s="75">
        <f>VLOOKUP($B555,Conteo_municipios!$A$2:$I$1123,9)</f>
        <v>2.4</v>
      </c>
      <c r="G555" s="5">
        <v>4</v>
      </c>
      <c r="H555" s="5">
        <v>0.2</v>
      </c>
      <c r="I555" s="5" t="s">
        <v>21</v>
      </c>
      <c r="J555" s="4" t="s">
        <v>13</v>
      </c>
      <c r="K555" s="1" t="str">
        <f>IF(E555&gt;=160000,"Intermedia",IF(E555&gt;=40000,IF(F555&gt;=7,"Intermedia","Pequeña"),IF(E555&gt;=20000,"Tipo I_II","Resto")))</f>
        <v>Resto</v>
      </c>
      <c r="L555" s="2" t="str">
        <f t="shared" si="13"/>
        <v>Resto</v>
      </c>
      <c r="N555" s="49"/>
      <c r="O555" s="50"/>
      <c r="P555" s="50"/>
      <c r="Q555" s="50"/>
    </row>
    <row r="556" spans="1:17" x14ac:dyDescent="0.25">
      <c r="A556" s="61" t="s">
        <v>640</v>
      </c>
      <c r="B556" s="65">
        <v>25817</v>
      </c>
      <c r="C556" s="3" t="s">
        <v>44</v>
      </c>
      <c r="D556" s="3" t="s">
        <v>641</v>
      </c>
      <c r="E556" s="1">
        <f>VLOOKUP($B556,Conteo_municipios!$A$2:$I$1123,5)</f>
        <v>33372</v>
      </c>
      <c r="F556" s="75">
        <f>VLOOKUP($B556,Conteo_municipios!$A$2:$I$1123,9)</f>
        <v>6.8999999999999995</v>
      </c>
      <c r="G556" s="5">
        <v>3</v>
      </c>
      <c r="H556" s="5">
        <v>0.15</v>
      </c>
      <c r="I556" s="5" t="s">
        <v>12</v>
      </c>
      <c r="J556" s="4" t="s">
        <v>13</v>
      </c>
      <c r="K556" s="1" t="str">
        <f>IF(E556&gt;=160000,"Intermedia",IF(E556&gt;=40000,IF(F556&gt;=7,"Intermedia","Pequeña"),IF(E556&gt;=20000,"Tipo I_II","Resto")))</f>
        <v>Tipo I_II</v>
      </c>
      <c r="L556" s="2" t="str">
        <f t="shared" si="13"/>
        <v>Tipo I_II_L|M</v>
      </c>
      <c r="N556" s="49"/>
      <c r="O556" s="50"/>
      <c r="P556" s="50"/>
      <c r="Q556" s="50"/>
    </row>
    <row r="557" spans="1:17" x14ac:dyDescent="0.25">
      <c r="A557" s="61" t="s">
        <v>1953</v>
      </c>
      <c r="B557" s="65">
        <v>25823</v>
      </c>
      <c r="C557" s="3" t="s">
        <v>44</v>
      </c>
      <c r="D557" s="3" t="s">
        <v>1954</v>
      </c>
      <c r="E557" s="1">
        <f>VLOOKUP($B557,Conteo_municipios!$A$2:$I$1123,5)</f>
        <v>861</v>
      </c>
      <c r="F557" s="75">
        <f>VLOOKUP($B557,Conteo_municipios!$A$2:$I$1123,9)</f>
        <v>2.6</v>
      </c>
      <c r="G557" s="5">
        <v>3</v>
      </c>
      <c r="H557" s="5">
        <v>0.15</v>
      </c>
      <c r="I557" s="5" t="s">
        <v>12</v>
      </c>
      <c r="J557" s="4" t="s">
        <v>13</v>
      </c>
      <c r="K557" s="1" t="str">
        <f>IF(E557&gt;=160000,"Intermedia",IF(E557&gt;=40000,IF(F557&gt;=7,"Intermedia","Pequeña"),IF(E557&gt;=20000,"Tipo I_II","Resto")))</f>
        <v>Resto</v>
      </c>
      <c r="L557" s="2" t="str">
        <f t="shared" si="13"/>
        <v>Resto</v>
      </c>
      <c r="N557" s="49"/>
      <c r="O557" s="50"/>
      <c r="P557" s="50"/>
      <c r="Q557" s="50"/>
    </row>
    <row r="558" spans="1:17" x14ac:dyDescent="0.25">
      <c r="A558" s="61" t="s">
        <v>1775</v>
      </c>
      <c r="B558" s="65">
        <v>25839</v>
      </c>
      <c r="C558" s="3" t="s">
        <v>44</v>
      </c>
      <c r="D558" s="3" t="s">
        <v>1776</v>
      </c>
      <c r="E558" s="1">
        <f>VLOOKUP($B558,Conteo_municipios!$A$2:$I$1123,5)</f>
        <v>2039</v>
      </c>
      <c r="F558" s="75">
        <f>VLOOKUP($B558,Conteo_municipios!$A$2:$I$1123,9)</f>
        <v>4.8</v>
      </c>
      <c r="G558" s="5">
        <v>6</v>
      </c>
      <c r="H558" s="5">
        <v>0.3</v>
      </c>
      <c r="I558" s="5" t="s">
        <v>21</v>
      </c>
      <c r="J558" s="4" t="s">
        <v>13</v>
      </c>
      <c r="K558" s="1" t="str">
        <f>IF(E558&gt;=160000,"Intermedia",IF(E558&gt;=40000,IF(F558&gt;=7,"Intermedia","Pequeña"),IF(E558&gt;=20000,"Tipo I_II","Resto")))</f>
        <v>Resto</v>
      </c>
      <c r="L558" s="2" t="str">
        <f t="shared" si="13"/>
        <v>Resto</v>
      </c>
      <c r="N558" s="49"/>
      <c r="O558" s="50"/>
      <c r="P558" s="50"/>
      <c r="Q558" s="50"/>
    </row>
    <row r="559" spans="1:17" x14ac:dyDescent="0.25">
      <c r="A559" s="61" t="s">
        <v>1885</v>
      </c>
      <c r="B559" s="65">
        <v>25841</v>
      </c>
      <c r="C559" s="3" t="s">
        <v>44</v>
      </c>
      <c r="D559" s="3" t="s">
        <v>1886</v>
      </c>
      <c r="E559" s="1">
        <f>VLOOKUP($B559,Conteo_municipios!$A$2:$I$1123,5)</f>
        <v>1022</v>
      </c>
      <c r="F559" s="75">
        <f>VLOOKUP($B559,Conteo_municipios!$A$2:$I$1123,9)</f>
        <v>3.5</v>
      </c>
      <c r="G559" s="5">
        <v>3</v>
      </c>
      <c r="H559" s="5">
        <v>0.15</v>
      </c>
      <c r="I559" s="5" t="s">
        <v>12</v>
      </c>
      <c r="J559" s="4" t="s">
        <v>13</v>
      </c>
      <c r="K559" s="1" t="str">
        <f>IF(E559&gt;=160000,"Intermedia",IF(E559&gt;=40000,IF(F559&gt;=7,"Intermedia","Pequeña"),IF(E559&gt;=20000,"Tipo I_II","Resto")))</f>
        <v>Resto</v>
      </c>
      <c r="L559" s="2" t="str">
        <f t="shared" si="13"/>
        <v>Resto</v>
      </c>
      <c r="N559" s="49"/>
      <c r="O559" s="50"/>
      <c r="P559" s="50"/>
      <c r="Q559" s="50"/>
    </row>
    <row r="560" spans="1:17" x14ac:dyDescent="0.25">
      <c r="A560" s="61" t="s">
        <v>336</v>
      </c>
      <c r="B560" s="65">
        <v>25843</v>
      </c>
      <c r="C560" s="3" t="s">
        <v>44</v>
      </c>
      <c r="D560" s="3" t="s">
        <v>337</v>
      </c>
      <c r="E560" s="1">
        <f>VLOOKUP($B560,Conteo_municipios!$A$2:$I$1123,5)</f>
        <v>32153</v>
      </c>
      <c r="F560" s="75">
        <f>VLOOKUP($B560,Conteo_municipios!$A$2:$I$1123,9)</f>
        <v>4.5999999999999996</v>
      </c>
      <c r="G560" s="5">
        <v>3</v>
      </c>
      <c r="H560" s="5">
        <v>0.15</v>
      </c>
      <c r="I560" s="5" t="s">
        <v>12</v>
      </c>
      <c r="J560" s="4" t="s">
        <v>13</v>
      </c>
      <c r="K560" s="1" t="str">
        <f>IF(E560&gt;=160000,"Intermedia",IF(E560&gt;=40000,IF(F560&gt;=7,"Intermedia","Pequeña"),IF(E560&gt;=20000,"Tipo I_II","Resto")))</f>
        <v>Tipo I_II</v>
      </c>
      <c r="L560" s="2" t="str">
        <f t="shared" si="13"/>
        <v>Tipo I_II_L|M</v>
      </c>
      <c r="N560" s="49"/>
      <c r="O560" s="50"/>
      <c r="P560" s="50"/>
      <c r="Q560" s="50"/>
    </row>
    <row r="561" spans="1:17" x14ac:dyDescent="0.25">
      <c r="A561" s="61" t="s">
        <v>1184</v>
      </c>
      <c r="B561" s="65">
        <v>25845</v>
      </c>
      <c r="C561" s="3" t="s">
        <v>44</v>
      </c>
      <c r="D561" s="3" t="s">
        <v>1185</v>
      </c>
      <c r="E561" s="1">
        <f>VLOOKUP($B561,Conteo_municipios!$A$2:$I$1123,5)</f>
        <v>3725</v>
      </c>
      <c r="F561" s="75">
        <f>VLOOKUP($B561,Conteo_municipios!$A$2:$I$1123,9)</f>
        <v>4.1999999999999993</v>
      </c>
      <c r="G561" s="5">
        <v>5</v>
      </c>
      <c r="H561" s="5">
        <v>0.25</v>
      </c>
      <c r="I561" s="5" t="s">
        <v>21</v>
      </c>
      <c r="J561" s="4" t="s">
        <v>13</v>
      </c>
      <c r="K561" s="1" t="str">
        <f>IF(E561&gt;=160000,"Intermedia",IF(E561&gt;=40000,IF(F561&gt;=7,"Intermedia","Pequeña"),IF(E561&gt;=20000,"Tipo I_II","Resto")))</f>
        <v>Resto</v>
      </c>
      <c r="L561" s="2" t="str">
        <f t="shared" si="13"/>
        <v>Resto</v>
      </c>
      <c r="N561" s="49"/>
      <c r="O561" s="50"/>
      <c r="P561" s="50"/>
      <c r="Q561" s="50"/>
    </row>
    <row r="562" spans="1:17" x14ac:dyDescent="0.25">
      <c r="A562" s="61" t="s">
        <v>1453</v>
      </c>
      <c r="B562" s="65">
        <v>25851</v>
      </c>
      <c r="C562" s="3" t="s">
        <v>44</v>
      </c>
      <c r="D562" s="3" t="s">
        <v>1454</v>
      </c>
      <c r="E562" s="1">
        <f>VLOOKUP($B562,Conteo_municipios!$A$2:$I$1123,5)</f>
        <v>2324</v>
      </c>
      <c r="F562" s="75">
        <f>VLOOKUP($B562,Conteo_municipios!$A$2:$I$1123,9)</f>
        <v>3.1</v>
      </c>
      <c r="G562" s="5">
        <v>3</v>
      </c>
      <c r="H562" s="5">
        <v>0.15</v>
      </c>
      <c r="I562" s="5" t="s">
        <v>12</v>
      </c>
      <c r="J562" s="4" t="s">
        <v>13</v>
      </c>
      <c r="K562" s="1" t="str">
        <f>IF(E562&gt;=160000,"Intermedia",IF(E562&gt;=40000,IF(F562&gt;=7,"Intermedia","Pequeña"),IF(E562&gt;=20000,"Tipo I_II","Resto")))</f>
        <v>Resto</v>
      </c>
      <c r="L562" s="2" t="str">
        <f t="shared" si="13"/>
        <v>Resto</v>
      </c>
      <c r="N562" s="49"/>
      <c r="O562" s="50"/>
      <c r="P562" s="50"/>
      <c r="Q562" s="50"/>
    </row>
    <row r="563" spans="1:17" x14ac:dyDescent="0.25">
      <c r="A563" s="61" t="s">
        <v>1763</v>
      </c>
      <c r="B563" s="65">
        <v>25862</v>
      </c>
      <c r="C563" s="3" t="s">
        <v>44</v>
      </c>
      <c r="D563" s="3" t="s">
        <v>1764</v>
      </c>
      <c r="E563" s="1">
        <f>VLOOKUP($B563,Conteo_municipios!$A$2:$I$1123,5)</f>
        <v>1297</v>
      </c>
      <c r="F563" s="75">
        <f>VLOOKUP($B563,Conteo_municipios!$A$2:$I$1123,9)</f>
        <v>2.7</v>
      </c>
      <c r="G563" s="5">
        <v>3</v>
      </c>
      <c r="H563" s="5">
        <v>0.15</v>
      </c>
      <c r="I563" s="5" t="s">
        <v>12</v>
      </c>
      <c r="J563" s="4" t="s">
        <v>13</v>
      </c>
      <c r="K563" s="1" t="str">
        <f>IF(E563&gt;=160000,"Intermedia",IF(E563&gt;=40000,IF(F563&gt;=7,"Intermedia","Pequeña"),IF(E563&gt;=20000,"Tipo I_II","Resto")))</f>
        <v>Resto</v>
      </c>
      <c r="L563" s="2" t="str">
        <f t="shared" si="13"/>
        <v>Resto</v>
      </c>
      <c r="N563" s="49"/>
      <c r="O563" s="50"/>
      <c r="P563" s="50"/>
      <c r="Q563" s="50"/>
    </row>
    <row r="564" spans="1:17" x14ac:dyDescent="0.25">
      <c r="A564" s="61" t="s">
        <v>1773</v>
      </c>
      <c r="B564" s="65">
        <v>25867</v>
      </c>
      <c r="C564" s="3" t="s">
        <v>44</v>
      </c>
      <c r="D564" s="3" t="s">
        <v>1774</v>
      </c>
      <c r="E564" s="1">
        <f>VLOOKUP($B564,Conteo_municipios!$A$2:$I$1123,5)</f>
        <v>1448</v>
      </c>
      <c r="F564" s="75">
        <f>VLOOKUP($B564,Conteo_municipios!$A$2:$I$1123,9)</f>
        <v>3.8000000000000003</v>
      </c>
      <c r="G564" s="5">
        <v>3</v>
      </c>
      <c r="H564" s="5">
        <v>0.15</v>
      </c>
      <c r="I564" s="5" t="s">
        <v>12</v>
      </c>
      <c r="J564" s="4" t="s">
        <v>13</v>
      </c>
      <c r="K564" s="1" t="str">
        <f>IF(E564&gt;=160000,"Intermedia",IF(E564&gt;=40000,IF(F564&gt;=7,"Intermedia","Pequeña"),IF(E564&gt;=20000,"Tipo I_II","Resto")))</f>
        <v>Resto</v>
      </c>
      <c r="L564" s="2" t="str">
        <f t="shared" si="13"/>
        <v>Resto</v>
      </c>
      <c r="N564" s="49"/>
      <c r="O564" s="50"/>
      <c r="P564" s="50"/>
      <c r="Q564" s="50"/>
    </row>
    <row r="565" spans="1:17" x14ac:dyDescent="0.25">
      <c r="A565" s="61" t="s">
        <v>1989</v>
      </c>
      <c r="B565" s="65">
        <v>25871</v>
      </c>
      <c r="C565" s="3" t="s">
        <v>44</v>
      </c>
      <c r="D565" s="3" t="s">
        <v>1990</v>
      </c>
      <c r="E565" s="1">
        <f>VLOOKUP($B565,Conteo_municipios!$A$2:$I$1123,5)</f>
        <v>583</v>
      </c>
      <c r="F565" s="75">
        <f>VLOOKUP($B565,Conteo_municipios!$A$2:$I$1123,9)</f>
        <v>3</v>
      </c>
      <c r="G565" s="5">
        <v>3</v>
      </c>
      <c r="H565" s="5">
        <v>0.15</v>
      </c>
      <c r="I565" s="5" t="s">
        <v>12</v>
      </c>
      <c r="J565" s="4" t="s">
        <v>13</v>
      </c>
      <c r="K565" s="1" t="str">
        <f>IF(E565&gt;=160000,"Intermedia",IF(E565&gt;=40000,IF(F565&gt;=7,"Intermedia","Pequeña"),IF(E565&gt;=20000,"Tipo I_II","Resto")))</f>
        <v>Resto</v>
      </c>
      <c r="L565" s="2" t="str">
        <f t="shared" si="13"/>
        <v>Resto</v>
      </c>
      <c r="N565" s="49"/>
      <c r="O565" s="50"/>
      <c r="P565" s="50"/>
      <c r="Q565" s="50"/>
    </row>
    <row r="566" spans="1:17" x14ac:dyDescent="0.25">
      <c r="A566" s="61" t="s">
        <v>971</v>
      </c>
      <c r="B566" s="65">
        <v>25873</v>
      </c>
      <c r="C566" s="3" t="s">
        <v>44</v>
      </c>
      <c r="D566" s="3" t="s">
        <v>972</v>
      </c>
      <c r="E566" s="1">
        <f>VLOOKUP($B566,Conteo_municipios!$A$2:$I$1123,5)</f>
        <v>6464</v>
      </c>
      <c r="F566" s="75">
        <f>VLOOKUP($B566,Conteo_municipios!$A$2:$I$1123,9)</f>
        <v>7.3999999999999995</v>
      </c>
      <c r="G566" s="5">
        <v>4</v>
      </c>
      <c r="H566" s="5">
        <v>0.2</v>
      </c>
      <c r="I566" s="5" t="s">
        <v>21</v>
      </c>
      <c r="J566" s="4" t="s">
        <v>13</v>
      </c>
      <c r="K566" s="1" t="str">
        <f>IF(E566&gt;=160000,"Intermedia",IF(E566&gt;=40000,IF(F566&gt;=7,"Intermedia","Pequeña"),IF(E566&gt;=20000,"Tipo I_II","Resto")))</f>
        <v>Resto</v>
      </c>
      <c r="L566" s="2" t="str">
        <f t="shared" si="13"/>
        <v>Resto</v>
      </c>
      <c r="N566" s="49"/>
      <c r="O566" s="50"/>
      <c r="P566" s="50"/>
      <c r="Q566" s="50"/>
    </row>
    <row r="567" spans="1:17" x14ac:dyDescent="0.25">
      <c r="A567" s="61" t="s">
        <v>451</v>
      </c>
      <c r="B567" s="65">
        <v>25875</v>
      </c>
      <c r="C567" s="3" t="s">
        <v>44</v>
      </c>
      <c r="D567" s="3" t="s">
        <v>452</v>
      </c>
      <c r="E567" s="1">
        <f>VLOOKUP($B567,Conteo_municipios!$A$2:$I$1123,5)</f>
        <v>18311</v>
      </c>
      <c r="F567" s="75">
        <f>VLOOKUP($B567,Conteo_municipios!$A$2:$I$1123,9)</f>
        <v>3.5</v>
      </c>
      <c r="G567" s="5">
        <v>3</v>
      </c>
      <c r="H567" s="5">
        <v>0.15</v>
      </c>
      <c r="I567" s="5" t="s">
        <v>12</v>
      </c>
      <c r="J567" s="4" t="s">
        <v>13</v>
      </c>
      <c r="K567" s="1" t="str">
        <f>IF(E567&gt;=160000,"Intermedia",IF(E567&gt;=40000,IF(F567&gt;=7,"Intermedia","Pequeña"),IF(E567&gt;=20000,"Tipo I_II","Resto")))</f>
        <v>Resto</v>
      </c>
      <c r="L567" s="2" t="str">
        <f t="shared" si="13"/>
        <v>Resto</v>
      </c>
      <c r="N567" s="49"/>
      <c r="O567" s="50"/>
      <c r="P567" s="50"/>
      <c r="Q567" s="50"/>
    </row>
    <row r="568" spans="1:17" x14ac:dyDescent="0.25">
      <c r="A568" s="61" t="s">
        <v>1129</v>
      </c>
      <c r="B568" s="65">
        <v>25878</v>
      </c>
      <c r="C568" s="3" t="s">
        <v>44</v>
      </c>
      <c r="D568" s="3" t="s">
        <v>1130</v>
      </c>
      <c r="E568" s="1">
        <f>VLOOKUP($B568,Conteo_municipios!$A$2:$I$1123,5)</f>
        <v>4697</v>
      </c>
      <c r="F568" s="75">
        <f>VLOOKUP($B568,Conteo_municipios!$A$2:$I$1123,9)</f>
        <v>2.9</v>
      </c>
      <c r="G568" s="5">
        <v>4</v>
      </c>
      <c r="H568" s="5">
        <v>0.2</v>
      </c>
      <c r="I568" s="5" t="s">
        <v>21</v>
      </c>
      <c r="J568" s="4" t="s">
        <v>13</v>
      </c>
      <c r="K568" s="1" t="str">
        <f>IF(E568&gt;=160000,"Intermedia",IF(E568&gt;=40000,IF(F568&gt;=7,"Intermedia","Pequeña"),IF(E568&gt;=20000,"Tipo I_II","Resto")))</f>
        <v>Resto</v>
      </c>
      <c r="L568" s="2" t="str">
        <f t="shared" si="13"/>
        <v>Resto</v>
      </c>
      <c r="N568" s="49"/>
      <c r="O568" s="50"/>
      <c r="P568" s="50"/>
      <c r="Q568" s="50"/>
    </row>
    <row r="569" spans="1:17" x14ac:dyDescent="0.25">
      <c r="A569" s="61" t="s">
        <v>1264</v>
      </c>
      <c r="B569" s="65">
        <v>25885</v>
      </c>
      <c r="C569" s="3" t="s">
        <v>44</v>
      </c>
      <c r="D569" s="3" t="s">
        <v>1265</v>
      </c>
      <c r="E569" s="1">
        <f>VLOOKUP($B569,Conteo_municipios!$A$2:$I$1123,5)</f>
        <v>3475</v>
      </c>
      <c r="F569" s="75">
        <f>VLOOKUP($B569,Conteo_municipios!$A$2:$I$1123,9)</f>
        <v>2.9</v>
      </c>
      <c r="G569" s="5">
        <v>3</v>
      </c>
      <c r="H569" s="5">
        <v>0.15</v>
      </c>
      <c r="I569" s="5" t="s">
        <v>12</v>
      </c>
      <c r="J569" s="4" t="s">
        <v>13</v>
      </c>
      <c r="K569" s="1" t="str">
        <f>IF(E569&gt;=160000,"Intermedia",IF(E569&gt;=40000,IF(F569&gt;=7,"Intermedia","Pequeña"),IF(E569&gt;=20000,"Tipo I_II","Resto")))</f>
        <v>Resto</v>
      </c>
      <c r="L569" s="2" t="str">
        <f t="shared" si="13"/>
        <v>Resto</v>
      </c>
      <c r="N569" s="49"/>
      <c r="O569" s="50"/>
      <c r="P569" s="50"/>
      <c r="Q569" s="50"/>
    </row>
    <row r="570" spans="1:17" x14ac:dyDescent="0.25">
      <c r="A570" s="61" t="s">
        <v>1629</v>
      </c>
      <c r="B570" s="65">
        <v>25898</v>
      </c>
      <c r="C570" s="3" t="s">
        <v>44</v>
      </c>
      <c r="D570" s="3" t="s">
        <v>1630</v>
      </c>
      <c r="E570" s="1">
        <f>VLOOKUP($B570,Conteo_municipios!$A$2:$I$1123,5)</f>
        <v>1952</v>
      </c>
      <c r="F570" s="75">
        <f>VLOOKUP($B570,Conteo_municipios!$A$2:$I$1123,9)</f>
        <v>3.7</v>
      </c>
      <c r="G570" s="5">
        <v>3</v>
      </c>
      <c r="H570" s="5">
        <v>0.15</v>
      </c>
      <c r="I570" s="5" t="s">
        <v>12</v>
      </c>
      <c r="J570" s="4" t="s">
        <v>13</v>
      </c>
      <c r="K570" s="1" t="str">
        <f>IF(E570&gt;=160000,"Intermedia",IF(E570&gt;=40000,IF(F570&gt;=7,"Intermedia","Pequeña"),IF(E570&gt;=20000,"Tipo I_II","Resto")))</f>
        <v>Resto</v>
      </c>
      <c r="L570" s="2" t="str">
        <f t="shared" si="13"/>
        <v>Resto</v>
      </c>
      <c r="N570" s="49"/>
      <c r="O570" s="50"/>
      <c r="P570" s="50"/>
      <c r="Q570" s="50"/>
    </row>
    <row r="571" spans="1:17" x14ac:dyDescent="0.25">
      <c r="A571" s="61" t="s">
        <v>132</v>
      </c>
      <c r="B571" s="65">
        <v>25899</v>
      </c>
      <c r="C571" s="3" t="s">
        <v>44</v>
      </c>
      <c r="D571" s="3" t="s">
        <v>133</v>
      </c>
      <c r="E571" s="1">
        <f>VLOOKUP($B571,Conteo_municipios!$A$2:$I$1123,5)</f>
        <v>122300</v>
      </c>
      <c r="F571" s="75">
        <f>VLOOKUP($B571,Conteo_municipios!$A$2:$I$1123,9)</f>
        <v>6</v>
      </c>
      <c r="G571" s="5">
        <v>3</v>
      </c>
      <c r="H571" s="5">
        <v>0.15</v>
      </c>
      <c r="I571" s="5" t="s">
        <v>12</v>
      </c>
      <c r="J571" s="4" t="s">
        <v>13</v>
      </c>
      <c r="K571" s="1" t="str">
        <f>IF(E571&gt;=160000,"Intermedia",IF(E571&gt;=40000,IF(F571&gt;=7,"Intermedia","Pequeña"),IF(E571&gt;=20000,"Tipo I_II","Resto")))</f>
        <v>Pequeña</v>
      </c>
      <c r="L571" s="2" t="str">
        <f t="shared" si="13"/>
        <v>Pequeña_L|M</v>
      </c>
      <c r="N571" s="49"/>
      <c r="O571" s="50"/>
      <c r="P571" s="50"/>
      <c r="Q571" s="50"/>
    </row>
    <row r="572" spans="1:17" x14ac:dyDescent="0.25">
      <c r="A572" s="61" t="s">
        <v>111</v>
      </c>
      <c r="B572" s="65">
        <v>27001</v>
      </c>
      <c r="C572" s="3" t="s">
        <v>112</v>
      </c>
      <c r="D572" s="3" t="s">
        <v>113</v>
      </c>
      <c r="E572" s="1">
        <f>VLOOKUP($B572,Conteo_municipios!$A$2:$I$1123,5)</f>
        <v>109499</v>
      </c>
      <c r="F572" s="75">
        <f>VLOOKUP($B572,Conteo_municipios!$A$2:$I$1123,9)</f>
        <v>4</v>
      </c>
      <c r="G572" s="5">
        <v>7</v>
      </c>
      <c r="H572" s="5">
        <v>0.35</v>
      </c>
      <c r="I572" s="5" t="s">
        <v>21</v>
      </c>
      <c r="J572" s="4" t="s">
        <v>71</v>
      </c>
      <c r="K572" s="1" t="str">
        <f>IF(E572&gt;=160000,"Intermedia",IF(E572&gt;=40000,IF(F572&gt;=7,"Intermedia","Pequeña"),IF(E572&gt;=20000,"Tipo I_II","Resto")))</f>
        <v>Pequeña</v>
      </c>
      <c r="L572" s="2" t="str">
        <f t="shared" si="13"/>
        <v>Pequeña_H</v>
      </c>
      <c r="N572" s="49"/>
      <c r="O572" s="50"/>
      <c r="P572" s="50"/>
      <c r="Q572" s="50"/>
    </row>
    <row r="573" spans="1:17" x14ac:dyDescent="0.25">
      <c r="A573" s="61" t="s">
        <v>999</v>
      </c>
      <c r="B573" s="65">
        <v>27006</v>
      </c>
      <c r="C573" s="3" t="s">
        <v>112</v>
      </c>
      <c r="D573" s="3" t="s">
        <v>1000</v>
      </c>
      <c r="E573" s="1">
        <f>VLOOKUP($B573,Conteo_municipios!$A$2:$I$1123,5)</f>
        <v>8689</v>
      </c>
      <c r="F573" s="75">
        <f>VLOOKUP($B573,Conteo_municipios!$A$2:$I$1123,9)</f>
        <v>3.6</v>
      </c>
      <c r="G573" s="5">
        <v>5</v>
      </c>
      <c r="H573" s="5">
        <v>0.25</v>
      </c>
      <c r="I573" s="5" t="s">
        <v>21</v>
      </c>
      <c r="J573" s="4" t="s">
        <v>71</v>
      </c>
      <c r="K573" s="1" t="str">
        <f>IF(E573&gt;=160000,"Intermedia",IF(E573&gt;=40000,IF(F573&gt;=7,"Intermedia","Pequeña"),IF(E573&gt;=20000,"Tipo I_II","Resto")))</f>
        <v>Resto</v>
      </c>
      <c r="L573" s="2" t="str">
        <f t="shared" si="13"/>
        <v>Resto</v>
      </c>
      <c r="N573" s="49"/>
      <c r="O573" s="50"/>
      <c r="P573" s="50"/>
      <c r="Q573" s="50"/>
    </row>
    <row r="574" spans="1:17" x14ac:dyDescent="0.25">
      <c r="A574" s="61" t="s">
        <v>842</v>
      </c>
      <c r="B574" s="65">
        <v>27025</v>
      </c>
      <c r="C574" s="3" t="s">
        <v>112</v>
      </c>
      <c r="D574" s="3" t="s">
        <v>843</v>
      </c>
      <c r="E574" s="1">
        <f>VLOOKUP($B574,Conteo_municipios!$A$2:$I$1123,5)</f>
        <v>3644</v>
      </c>
      <c r="F574" s="75">
        <f>VLOOKUP($B574,Conteo_municipios!$A$2:$I$1123,9)</f>
        <v>5.8</v>
      </c>
      <c r="G574" s="5">
        <v>8</v>
      </c>
      <c r="H574" s="5">
        <v>0.4</v>
      </c>
      <c r="I574" s="5" t="s">
        <v>21</v>
      </c>
      <c r="J574" s="4" t="s">
        <v>71</v>
      </c>
      <c r="K574" s="1" t="str">
        <f>IF(E574&gt;=160000,"Intermedia",IF(E574&gt;=40000,IF(F574&gt;=7,"Intermedia","Pequeña"),IF(E574&gt;=20000,"Tipo I_II","Resto")))</f>
        <v>Resto</v>
      </c>
      <c r="L574" s="2" t="str">
        <f t="shared" si="13"/>
        <v>Resto</v>
      </c>
      <c r="N574" s="49"/>
      <c r="O574" s="50"/>
      <c r="P574" s="50"/>
      <c r="Q574" s="50"/>
    </row>
    <row r="575" spans="1:17" x14ac:dyDescent="0.25">
      <c r="A575" s="61" t="s">
        <v>1399</v>
      </c>
      <c r="B575" s="65">
        <v>27050</v>
      </c>
      <c r="C575" s="3" t="s">
        <v>112</v>
      </c>
      <c r="D575" s="3" t="s">
        <v>1400</v>
      </c>
      <c r="E575" s="1">
        <f>VLOOKUP($B575,Conteo_municipios!$A$2:$I$1123,5)</f>
        <v>5232</v>
      </c>
      <c r="F575" s="75">
        <f>VLOOKUP($B575,Conteo_municipios!$A$2:$I$1123,9)</f>
        <v>4</v>
      </c>
      <c r="G575" s="5">
        <v>7</v>
      </c>
      <c r="H575" s="5">
        <v>0.35</v>
      </c>
      <c r="I575" s="5" t="s">
        <v>21</v>
      </c>
      <c r="J575" s="4" t="s">
        <v>71</v>
      </c>
      <c r="K575" s="1" t="str">
        <f>IF(E575&gt;=160000,"Intermedia",IF(E575&gt;=40000,IF(F575&gt;=7,"Intermedia","Pequeña"),IF(E575&gt;=20000,"Tipo I_II","Resto")))</f>
        <v>Resto</v>
      </c>
      <c r="L575" s="2" t="str">
        <f t="shared" si="13"/>
        <v>Resto</v>
      </c>
      <c r="N575" s="49"/>
      <c r="O575" s="50"/>
      <c r="P575" s="50"/>
      <c r="Q575" s="50"/>
    </row>
    <row r="576" spans="1:17" x14ac:dyDescent="0.25">
      <c r="A576" s="61" t="s">
        <v>1439</v>
      </c>
      <c r="B576" s="65">
        <v>27073</v>
      </c>
      <c r="C576" s="3" t="s">
        <v>112</v>
      </c>
      <c r="D576" s="3" t="s">
        <v>1440</v>
      </c>
      <c r="E576" s="1">
        <f>VLOOKUP($B576,Conteo_municipios!$A$2:$I$1123,5)</f>
        <v>3088</v>
      </c>
      <c r="F576" s="75">
        <f>VLOOKUP($B576,Conteo_municipios!$A$2:$I$1123,9)</f>
        <v>3.1</v>
      </c>
      <c r="G576" s="5">
        <v>7</v>
      </c>
      <c r="H576" s="5">
        <v>0.35</v>
      </c>
      <c r="I576" s="5" t="s">
        <v>21</v>
      </c>
      <c r="J576" s="4" t="s">
        <v>13</v>
      </c>
      <c r="K576" s="1" t="str">
        <f>IF(E576&gt;=160000,"Intermedia",IF(E576&gt;=40000,IF(F576&gt;=7,"Intermedia","Pequeña"),IF(E576&gt;=20000,"Tipo I_II","Resto")))</f>
        <v>Resto</v>
      </c>
      <c r="L576" s="2" t="str">
        <f t="shared" si="13"/>
        <v>Resto</v>
      </c>
      <c r="N576" s="49"/>
      <c r="O576" s="50"/>
      <c r="P576" s="50"/>
      <c r="Q576" s="50"/>
    </row>
    <row r="577" spans="1:17" x14ac:dyDescent="0.25">
      <c r="A577" s="61" t="s">
        <v>1101</v>
      </c>
      <c r="B577" s="65">
        <v>27075</v>
      </c>
      <c r="C577" s="3" t="s">
        <v>112</v>
      </c>
      <c r="D577" s="3" t="s">
        <v>1102</v>
      </c>
      <c r="E577" s="1">
        <f>VLOOKUP($B577,Conteo_municipios!$A$2:$I$1123,5)</f>
        <v>8129</v>
      </c>
      <c r="F577" s="75">
        <f>VLOOKUP($B577,Conteo_municipios!$A$2:$I$1123,9)</f>
        <v>5.3</v>
      </c>
      <c r="G577" s="5">
        <v>9</v>
      </c>
      <c r="H577" s="5">
        <v>0.45</v>
      </c>
      <c r="I577" s="5" t="s">
        <v>21</v>
      </c>
      <c r="J577" s="4" t="s">
        <v>71</v>
      </c>
      <c r="K577" s="1" t="str">
        <f>IF(E577&gt;=160000,"Intermedia",IF(E577&gt;=40000,IF(F577&gt;=7,"Intermedia","Pequeña"),IF(E577&gt;=20000,"Tipo I_II","Resto")))</f>
        <v>Resto</v>
      </c>
      <c r="L577" s="2" t="str">
        <f t="shared" si="13"/>
        <v>Resto</v>
      </c>
      <c r="N577" s="49"/>
      <c r="O577" s="50"/>
      <c r="P577" s="50"/>
      <c r="Q577" s="50"/>
    </row>
    <row r="578" spans="1:17" x14ac:dyDescent="0.25">
      <c r="A578" s="61" t="s">
        <v>1429</v>
      </c>
      <c r="B578" s="65">
        <v>27077</v>
      </c>
      <c r="C578" s="3" t="s">
        <v>112</v>
      </c>
      <c r="D578" s="3" t="s">
        <v>1430</v>
      </c>
      <c r="E578" s="1">
        <f>VLOOKUP($B578,Conteo_municipios!$A$2:$I$1123,5)</f>
        <v>5732</v>
      </c>
      <c r="F578" s="75">
        <f>VLOOKUP($B578,Conteo_municipios!$A$2:$I$1123,9)</f>
        <v>4.3999999999999995</v>
      </c>
      <c r="G578" s="5">
        <v>9</v>
      </c>
      <c r="H578" s="5">
        <v>0.45</v>
      </c>
      <c r="I578" s="5" t="s">
        <v>21</v>
      </c>
      <c r="J578" s="4" t="s">
        <v>71</v>
      </c>
      <c r="K578" s="1" t="str">
        <f>IF(E578&gt;=160000,"Intermedia",IF(E578&gt;=40000,IF(F578&gt;=7,"Intermedia","Pequeña"),IF(E578&gt;=20000,"Tipo I_II","Resto")))</f>
        <v>Resto</v>
      </c>
      <c r="L578" s="2" t="str">
        <f t="shared" si="13"/>
        <v>Resto</v>
      </c>
      <c r="N578" s="49"/>
      <c r="O578" s="50"/>
      <c r="P578" s="50"/>
      <c r="Q578" s="50"/>
    </row>
    <row r="579" spans="1:17" x14ac:dyDescent="0.25">
      <c r="A579" s="61" t="s">
        <v>1018</v>
      </c>
      <c r="B579" s="65">
        <v>27099</v>
      </c>
      <c r="C579" s="3" t="s">
        <v>112</v>
      </c>
      <c r="D579" s="3" t="s">
        <v>1019</v>
      </c>
      <c r="E579" s="1">
        <f>VLOOKUP($B579,Conteo_municipios!$A$2:$I$1123,5)</f>
        <v>5512</v>
      </c>
      <c r="F579" s="75">
        <f>VLOOKUP($B579,Conteo_municipios!$A$2:$I$1123,9)</f>
        <v>4</v>
      </c>
      <c r="G579" s="5">
        <v>8</v>
      </c>
      <c r="H579" s="5">
        <v>0.4</v>
      </c>
      <c r="I579" s="5" t="s">
        <v>21</v>
      </c>
      <c r="J579" s="4" t="s">
        <v>71</v>
      </c>
      <c r="K579" s="1" t="str">
        <f>IF(E579&gt;=160000,"Intermedia",IF(E579&gt;=40000,IF(F579&gt;=7,"Intermedia","Pequeña"),IF(E579&gt;=20000,"Tipo I_II","Resto")))</f>
        <v>Resto</v>
      </c>
      <c r="L579" s="2" t="str">
        <f t="shared" si="13"/>
        <v>Resto</v>
      </c>
      <c r="N579" s="49"/>
      <c r="O579" s="50"/>
      <c r="P579" s="50"/>
      <c r="Q579" s="50"/>
    </row>
    <row r="580" spans="1:17" x14ac:dyDescent="0.25">
      <c r="A580" s="61" t="s">
        <v>1390</v>
      </c>
      <c r="B580" s="65">
        <v>27135</v>
      </c>
      <c r="C580" s="3" t="s">
        <v>112</v>
      </c>
      <c r="D580" s="3" t="s">
        <v>1391</v>
      </c>
      <c r="E580" s="1">
        <f>VLOOKUP($B580,Conteo_municipios!$A$2:$I$1123,5)</f>
        <v>4932</v>
      </c>
      <c r="F580" s="75">
        <f>VLOOKUP($B580,Conteo_municipios!$A$2:$I$1123,9)</f>
        <v>3.6</v>
      </c>
      <c r="G580" s="5">
        <v>8</v>
      </c>
      <c r="H580" s="5">
        <v>0.4</v>
      </c>
      <c r="I580" s="5" t="s">
        <v>21</v>
      </c>
      <c r="J580" s="4" t="s">
        <v>71</v>
      </c>
      <c r="K580" s="1" t="str">
        <f>IF(E580&gt;=160000,"Intermedia",IF(E580&gt;=40000,IF(F580&gt;=7,"Intermedia","Pequeña"),IF(E580&gt;=20000,"Tipo I_II","Resto")))</f>
        <v>Resto</v>
      </c>
      <c r="L580" s="2" t="str">
        <f t="shared" si="13"/>
        <v>Resto</v>
      </c>
      <c r="N580" s="49"/>
      <c r="O580" s="50"/>
      <c r="P580" s="50"/>
      <c r="Q580" s="50"/>
    </row>
    <row r="581" spans="1:17" x14ac:dyDescent="0.25">
      <c r="A581" s="61" t="s">
        <v>1806</v>
      </c>
      <c r="B581" s="65">
        <v>27150</v>
      </c>
      <c r="C581" s="3" t="s">
        <v>112</v>
      </c>
      <c r="D581" s="3" t="s">
        <v>1807</v>
      </c>
      <c r="E581" s="1">
        <f>VLOOKUP($B581,Conteo_municipios!$A$2:$I$1123,5)</f>
        <v>2936</v>
      </c>
      <c r="F581" s="75">
        <f>VLOOKUP($B581,Conteo_municipios!$A$2:$I$1123,9)</f>
        <v>4.3</v>
      </c>
      <c r="G581" s="5">
        <v>7</v>
      </c>
      <c r="H581" s="5">
        <v>0.35</v>
      </c>
      <c r="I581" s="5" t="s">
        <v>21</v>
      </c>
      <c r="J581" s="4" t="s">
        <v>71</v>
      </c>
      <c r="K581" s="1" t="str">
        <f>IF(E581&gt;=160000,"Intermedia",IF(E581&gt;=40000,IF(F581&gt;=7,"Intermedia","Pequeña"),IF(E581&gt;=20000,"Tipo I_II","Resto")))</f>
        <v>Resto</v>
      </c>
      <c r="L581" s="2" t="str">
        <f t="shared" si="13"/>
        <v>Resto</v>
      </c>
      <c r="N581" s="49"/>
      <c r="O581" s="50"/>
      <c r="P581" s="50"/>
      <c r="Q581" s="50"/>
    </row>
    <row r="582" spans="1:17" x14ac:dyDescent="0.25">
      <c r="A582" s="61" t="s">
        <v>978</v>
      </c>
      <c r="B582" s="65">
        <v>27160</v>
      </c>
      <c r="C582" s="3" t="s">
        <v>112</v>
      </c>
      <c r="D582" s="3" t="s">
        <v>979</v>
      </c>
      <c r="E582" s="1">
        <f>VLOOKUP($B582,Conteo_municipios!$A$2:$I$1123,5)</f>
        <v>3092</v>
      </c>
      <c r="F582" s="75">
        <f>VLOOKUP($B582,Conteo_municipios!$A$2:$I$1123,9)</f>
        <v>3.5</v>
      </c>
      <c r="G582" s="5">
        <v>7</v>
      </c>
      <c r="H582" s="5">
        <v>0.35</v>
      </c>
      <c r="I582" s="5" t="s">
        <v>21</v>
      </c>
      <c r="J582" s="4" t="s">
        <v>71</v>
      </c>
      <c r="K582" s="1" t="str">
        <f>IF(E582&gt;=160000,"Intermedia",IF(E582&gt;=40000,IF(F582&gt;=7,"Intermedia","Pequeña"),IF(E582&gt;=20000,"Tipo I_II","Resto")))</f>
        <v>Resto</v>
      </c>
      <c r="L582" s="2" t="str">
        <f t="shared" si="13"/>
        <v>Resto</v>
      </c>
      <c r="N582" s="49"/>
      <c r="O582" s="50"/>
      <c r="P582" s="50"/>
      <c r="Q582" s="50"/>
    </row>
    <row r="583" spans="1:17" x14ac:dyDescent="0.25">
      <c r="A583" s="61" t="s">
        <v>674</v>
      </c>
      <c r="B583" s="65">
        <v>27205</v>
      </c>
      <c r="C583" s="3" t="s">
        <v>112</v>
      </c>
      <c r="D583" s="3" t="s">
        <v>675</v>
      </c>
      <c r="E583" s="1">
        <f>VLOOKUP($B583,Conteo_municipios!$A$2:$I$1123,5)</f>
        <v>11165</v>
      </c>
      <c r="F583" s="75">
        <f>VLOOKUP($B583,Conteo_municipios!$A$2:$I$1123,9)</f>
        <v>3.6</v>
      </c>
      <c r="G583" s="5">
        <v>8</v>
      </c>
      <c r="H583" s="5">
        <v>0.4</v>
      </c>
      <c r="I583" s="5" t="s">
        <v>21</v>
      </c>
      <c r="J583" s="4" t="s">
        <v>71</v>
      </c>
      <c r="K583" s="1" t="str">
        <f>IF(E583&gt;=160000,"Intermedia",IF(E583&gt;=40000,IF(F583&gt;=7,"Intermedia","Pequeña"),IF(E583&gt;=20000,"Tipo I_II","Resto")))</f>
        <v>Resto</v>
      </c>
      <c r="L583" s="2" t="str">
        <f t="shared" si="13"/>
        <v>Resto</v>
      </c>
      <c r="N583" s="49"/>
      <c r="O583" s="50"/>
      <c r="P583" s="50"/>
      <c r="Q583" s="50"/>
    </row>
    <row r="584" spans="1:17" x14ac:dyDescent="0.25">
      <c r="A584" s="61" t="s">
        <v>963</v>
      </c>
      <c r="B584" s="65">
        <v>27245</v>
      </c>
      <c r="C584" s="3" t="s">
        <v>112</v>
      </c>
      <c r="D584" s="3" t="s">
        <v>964</v>
      </c>
      <c r="E584" s="1">
        <f>VLOOKUP($B584,Conteo_municipios!$A$2:$I$1123,5)</f>
        <v>3626</v>
      </c>
      <c r="F584" s="75">
        <f>VLOOKUP($B584,Conteo_municipios!$A$2:$I$1123,9)</f>
        <v>5.6999999999999993</v>
      </c>
      <c r="G584" s="5">
        <v>6</v>
      </c>
      <c r="H584" s="5">
        <v>0.3</v>
      </c>
      <c r="I584" s="5" t="s">
        <v>21</v>
      </c>
      <c r="J584" s="4" t="s">
        <v>13</v>
      </c>
      <c r="K584" s="1" t="str">
        <f>IF(E584&gt;=160000,"Intermedia",IF(E584&gt;=40000,IF(F584&gt;=7,"Intermedia","Pequeña"),IF(E584&gt;=20000,"Tipo I_II","Resto")))</f>
        <v>Resto</v>
      </c>
      <c r="L584" s="2" t="str">
        <f t="shared" si="13"/>
        <v>Resto</v>
      </c>
      <c r="N584" s="49"/>
      <c r="O584" s="50"/>
      <c r="P584" s="50"/>
      <c r="Q584" s="50"/>
    </row>
    <row r="585" spans="1:17" x14ac:dyDescent="0.25">
      <c r="A585" s="61" t="s">
        <v>1838</v>
      </c>
      <c r="B585" s="65">
        <v>27250</v>
      </c>
      <c r="C585" s="3" t="s">
        <v>112</v>
      </c>
      <c r="D585" s="3" t="s">
        <v>1839</v>
      </c>
      <c r="E585" s="1">
        <f>VLOOKUP($B585,Conteo_municipios!$A$2:$I$1123,5)</f>
        <v>2731</v>
      </c>
      <c r="F585" s="75">
        <f>VLOOKUP($B585,Conteo_municipios!$A$2:$I$1123,9)</f>
        <v>4.1999999999999993</v>
      </c>
      <c r="G585" s="5">
        <v>8</v>
      </c>
      <c r="H585" s="5">
        <v>0.4</v>
      </c>
      <c r="I585" s="5" t="s">
        <v>21</v>
      </c>
      <c r="J585" s="4" t="s">
        <v>71</v>
      </c>
      <c r="K585" s="1" t="str">
        <f>IF(E585&gt;=160000,"Intermedia",IF(E585&gt;=40000,IF(F585&gt;=7,"Intermedia","Pequeña"),IF(E585&gt;=20000,"Tipo I_II","Resto")))</f>
        <v>Resto</v>
      </c>
      <c r="L585" s="2" t="str">
        <f t="shared" si="13"/>
        <v>Resto</v>
      </c>
      <c r="N585" s="49"/>
      <c r="O585" s="50"/>
      <c r="P585" s="50"/>
      <c r="Q585" s="50"/>
    </row>
    <row r="586" spans="1:17" x14ac:dyDescent="0.25">
      <c r="A586" s="61" t="s">
        <v>393</v>
      </c>
      <c r="B586" s="65">
        <v>27361</v>
      </c>
      <c r="C586" s="3" t="s">
        <v>112</v>
      </c>
      <c r="D586" s="3" t="s">
        <v>394</v>
      </c>
      <c r="E586" s="1">
        <f>VLOOKUP($B586,Conteo_municipios!$A$2:$I$1123,5)</f>
        <v>21531</v>
      </c>
      <c r="F586" s="75">
        <f>VLOOKUP($B586,Conteo_municipios!$A$2:$I$1123,9)</f>
        <v>3.4</v>
      </c>
      <c r="G586" s="5">
        <v>8</v>
      </c>
      <c r="H586" s="5">
        <v>0.4</v>
      </c>
      <c r="I586" s="5" t="s">
        <v>21</v>
      </c>
      <c r="J586" s="4" t="s">
        <v>71</v>
      </c>
      <c r="K586" s="1" t="str">
        <f>IF(E586&gt;=160000,"Intermedia",IF(E586&gt;=40000,IF(F586&gt;=7,"Intermedia","Pequeña"),IF(E586&gt;=20000,"Tipo I_II","Resto")))</f>
        <v>Tipo I_II</v>
      </c>
      <c r="L586" s="2" t="str">
        <f t="shared" si="13"/>
        <v>Tipo I_II_H</v>
      </c>
      <c r="N586" s="49"/>
      <c r="O586" s="50"/>
      <c r="P586" s="50"/>
      <c r="Q586" s="50"/>
    </row>
    <row r="587" spans="1:17" x14ac:dyDescent="0.25">
      <c r="A587" s="61" t="s">
        <v>1655</v>
      </c>
      <c r="B587" s="65">
        <v>27372</v>
      </c>
      <c r="C587" s="3" t="s">
        <v>112</v>
      </c>
      <c r="D587" s="3" t="s">
        <v>1656</v>
      </c>
      <c r="E587" s="1">
        <f>VLOOKUP($B587,Conteo_municipios!$A$2:$I$1123,5)</f>
        <v>2116</v>
      </c>
      <c r="F587" s="75">
        <f>VLOOKUP($B587,Conteo_municipios!$A$2:$I$1123,9)</f>
        <v>3</v>
      </c>
      <c r="G587" s="5">
        <v>8</v>
      </c>
      <c r="H587" s="5">
        <v>0.4</v>
      </c>
      <c r="I587" s="5" t="s">
        <v>21</v>
      </c>
      <c r="J587" s="4" t="s">
        <v>71</v>
      </c>
      <c r="K587" s="1" t="str">
        <f>IF(E587&gt;=160000,"Intermedia",IF(E587&gt;=40000,IF(F587&gt;=7,"Intermedia","Pequeña"),IF(E587&gt;=20000,"Tipo I_II","Resto")))</f>
        <v>Resto</v>
      </c>
      <c r="L587" s="2" t="str">
        <f t="shared" si="13"/>
        <v>Resto</v>
      </c>
      <c r="N587" s="49"/>
      <c r="O587" s="50"/>
      <c r="P587" s="50"/>
      <c r="Q587" s="50"/>
    </row>
    <row r="588" spans="1:17" x14ac:dyDescent="0.25">
      <c r="A588" s="61" t="s">
        <v>1365</v>
      </c>
      <c r="B588" s="65">
        <v>27413</v>
      </c>
      <c r="C588" s="3" t="s">
        <v>112</v>
      </c>
      <c r="D588" s="3" t="s">
        <v>1366</v>
      </c>
      <c r="E588" s="1">
        <f>VLOOKUP($B588,Conteo_municipios!$A$2:$I$1123,5)</f>
        <v>4790</v>
      </c>
      <c r="F588" s="75">
        <f>VLOOKUP($B588,Conteo_municipios!$A$2:$I$1123,9)</f>
        <v>3.8000000000000003</v>
      </c>
      <c r="G588" s="5">
        <v>7</v>
      </c>
      <c r="H588" s="5">
        <v>0.35</v>
      </c>
      <c r="I588" s="5" t="s">
        <v>21</v>
      </c>
      <c r="J588" s="4" t="s">
        <v>13</v>
      </c>
      <c r="K588" s="1" t="str">
        <f>IF(E588&gt;=160000,"Intermedia",IF(E588&gt;=40000,IF(F588&gt;=7,"Intermedia","Pequeña"),IF(E588&gt;=20000,"Tipo I_II","Resto")))</f>
        <v>Resto</v>
      </c>
      <c r="L588" s="2" t="str">
        <f t="shared" si="13"/>
        <v>Resto</v>
      </c>
      <c r="N588" s="49"/>
      <c r="O588" s="50"/>
      <c r="P588" s="50"/>
      <c r="Q588" s="50"/>
    </row>
    <row r="589" spans="1:17" x14ac:dyDescent="0.25">
      <c r="A589" s="61" t="s">
        <v>1919</v>
      </c>
      <c r="B589" s="65">
        <v>27425</v>
      </c>
      <c r="C589" s="3" t="s">
        <v>112</v>
      </c>
      <c r="D589" s="3" t="s">
        <v>1920</v>
      </c>
      <c r="E589" s="1">
        <f>VLOOKUP($B589,Conteo_municipios!$A$2:$I$1123,5)</f>
        <v>2787</v>
      </c>
      <c r="F589" s="75">
        <f>VLOOKUP($B589,Conteo_municipios!$A$2:$I$1123,9)</f>
        <v>4.0999999999999996</v>
      </c>
      <c r="G589" s="5">
        <v>7</v>
      </c>
      <c r="H589" s="5">
        <v>0.35</v>
      </c>
      <c r="I589" s="5" t="s">
        <v>21</v>
      </c>
      <c r="J589" s="4" t="s">
        <v>71</v>
      </c>
      <c r="K589" s="1" t="str">
        <f>IF(E589&gt;=160000,"Intermedia",IF(E589&gt;=40000,IF(F589&gt;=7,"Intermedia","Pequeña"),IF(E589&gt;=20000,"Tipo I_II","Resto")))</f>
        <v>Resto</v>
      </c>
      <c r="L589" s="2" t="str">
        <f t="shared" si="13"/>
        <v>Resto</v>
      </c>
      <c r="N589" s="49"/>
      <c r="O589" s="50"/>
      <c r="P589" s="50"/>
      <c r="Q589" s="50"/>
    </row>
    <row r="590" spans="1:17" x14ac:dyDescent="0.25">
      <c r="A590" s="61" t="s">
        <v>2040</v>
      </c>
      <c r="B590" s="65">
        <v>27430</v>
      </c>
      <c r="C590" s="3" t="s">
        <v>112</v>
      </c>
      <c r="D590" s="3" t="s">
        <v>2041</v>
      </c>
      <c r="E590" s="1">
        <f>VLOOKUP($B590,Conteo_municipios!$A$2:$I$1123,5)</f>
        <v>7480</v>
      </c>
      <c r="F590" s="75">
        <f>VLOOKUP($B590,Conteo_municipios!$A$2:$I$1123,9)</f>
        <v>4.6999999999999993</v>
      </c>
      <c r="G590" s="5">
        <v>9</v>
      </c>
      <c r="H590" s="5">
        <v>0.45</v>
      </c>
      <c r="I590" s="5" t="s">
        <v>21</v>
      </c>
      <c r="J590" s="4" t="s">
        <v>71</v>
      </c>
      <c r="K590" s="1" t="str">
        <f>IF(E590&gt;=160000,"Intermedia",IF(E590&gt;=40000,IF(F590&gt;=7,"Intermedia","Pequeña"),IF(E590&gt;=20000,"Tipo I_II","Resto")))</f>
        <v>Resto</v>
      </c>
      <c r="L590" s="2" t="str">
        <f t="shared" si="13"/>
        <v>Resto</v>
      </c>
      <c r="N590" s="49"/>
      <c r="O590" s="50"/>
      <c r="P590" s="50"/>
      <c r="Q590" s="50"/>
    </row>
    <row r="591" spans="1:17" x14ac:dyDescent="0.25">
      <c r="A591" s="61" t="s">
        <v>1951</v>
      </c>
      <c r="B591" s="65">
        <v>27450</v>
      </c>
      <c r="C591" s="3" t="s">
        <v>112</v>
      </c>
      <c r="D591" s="3" t="s">
        <v>1952</v>
      </c>
      <c r="E591" s="1">
        <f>VLOOKUP($B591,Conteo_municipios!$A$2:$I$1123,5)</f>
        <v>2613</v>
      </c>
      <c r="F591" s="75">
        <f>VLOOKUP($B591,Conteo_municipios!$A$2:$I$1123,9)</f>
        <v>3.7</v>
      </c>
      <c r="G591" s="5">
        <v>8</v>
      </c>
      <c r="H591" s="5">
        <v>0.4</v>
      </c>
      <c r="I591" s="5" t="s">
        <v>21</v>
      </c>
      <c r="J591" s="4" t="s">
        <v>71</v>
      </c>
      <c r="K591" s="1" t="str">
        <f>IF(E591&gt;=160000,"Intermedia",IF(E591&gt;=40000,IF(F591&gt;=7,"Intermedia","Pequeña"),IF(E591&gt;=20000,"Tipo I_II","Resto")))</f>
        <v>Resto</v>
      </c>
      <c r="L591" s="2" t="str">
        <f t="shared" si="13"/>
        <v>Resto</v>
      </c>
      <c r="N591" s="49"/>
      <c r="O591" s="50"/>
      <c r="P591" s="50"/>
      <c r="Q591" s="50"/>
    </row>
    <row r="592" spans="1:17" x14ac:dyDescent="0.25">
      <c r="A592" s="61" t="s">
        <v>1386</v>
      </c>
      <c r="B592" s="65">
        <v>27491</v>
      </c>
      <c r="C592" s="3" t="s">
        <v>112</v>
      </c>
      <c r="D592" s="3" t="s">
        <v>1387</v>
      </c>
      <c r="E592" s="1">
        <f>VLOOKUP($B592,Conteo_municipios!$A$2:$I$1123,5)</f>
        <v>4748</v>
      </c>
      <c r="F592" s="75">
        <f>VLOOKUP($B592,Conteo_municipios!$A$2:$I$1123,9)</f>
        <v>3.9</v>
      </c>
      <c r="G592" s="5">
        <v>8</v>
      </c>
      <c r="H592" s="5">
        <v>0.4</v>
      </c>
      <c r="I592" s="5" t="s">
        <v>21</v>
      </c>
      <c r="J592" s="4" t="s">
        <v>71</v>
      </c>
      <c r="K592" s="1" t="str">
        <f>IF(E592&gt;=160000,"Intermedia",IF(E592&gt;=40000,IF(F592&gt;=7,"Intermedia","Pequeña"),IF(E592&gt;=20000,"Tipo I_II","Resto")))</f>
        <v>Resto</v>
      </c>
      <c r="L592" s="2" t="str">
        <f t="shared" si="13"/>
        <v>Resto</v>
      </c>
      <c r="N592" s="49"/>
      <c r="O592" s="50"/>
      <c r="P592" s="50"/>
      <c r="Q592" s="50"/>
    </row>
    <row r="593" spans="1:17" x14ac:dyDescent="0.25">
      <c r="A593" s="61" t="s">
        <v>1565</v>
      </c>
      <c r="B593" s="65">
        <v>27495</v>
      </c>
      <c r="C593" s="3" t="s">
        <v>112</v>
      </c>
      <c r="D593" s="3" t="s">
        <v>1566</v>
      </c>
      <c r="E593" s="1">
        <f>VLOOKUP($B593,Conteo_municipios!$A$2:$I$1123,5)</f>
        <v>1505</v>
      </c>
      <c r="F593" s="75">
        <f>VLOOKUP($B593,Conteo_municipios!$A$2:$I$1123,9)</f>
        <v>4.1999999999999993</v>
      </c>
      <c r="G593" s="5">
        <v>9</v>
      </c>
      <c r="H593" s="5">
        <v>0.45</v>
      </c>
      <c r="I593" s="5" t="s">
        <v>21</v>
      </c>
      <c r="J593" s="4" t="s">
        <v>71</v>
      </c>
      <c r="K593" s="1" t="str">
        <f>IF(E593&gt;=160000,"Intermedia",IF(E593&gt;=40000,IF(F593&gt;=7,"Intermedia","Pequeña"),IF(E593&gt;=20000,"Tipo I_II","Resto")))</f>
        <v>Resto</v>
      </c>
      <c r="L593" s="2" t="str">
        <f t="shared" si="13"/>
        <v>Resto</v>
      </c>
      <c r="N593" s="49"/>
      <c r="O593" s="50"/>
      <c r="P593" s="50"/>
      <c r="Q593" s="50"/>
    </row>
    <row r="594" spans="1:17" x14ac:dyDescent="0.25">
      <c r="A594" s="61" t="s">
        <v>1751</v>
      </c>
      <c r="B594" s="65">
        <v>27580</v>
      </c>
      <c r="C594" s="3" t="s">
        <v>112</v>
      </c>
      <c r="D594" s="3" t="s">
        <v>1752</v>
      </c>
      <c r="E594" s="1">
        <f>VLOOKUP($B594,Conteo_municipios!$A$2:$I$1123,5)</f>
        <v>2940</v>
      </c>
      <c r="F594" s="75">
        <f>VLOOKUP($B594,Conteo_municipios!$A$2:$I$1123,9)</f>
        <v>3.2</v>
      </c>
      <c r="G594" s="5">
        <v>8</v>
      </c>
      <c r="H594" s="5">
        <v>0.4</v>
      </c>
      <c r="I594" s="5" t="s">
        <v>21</v>
      </c>
      <c r="J594" s="4" t="s">
        <v>71</v>
      </c>
      <c r="K594" s="1" t="str">
        <f>IF(E594&gt;=160000,"Intermedia",IF(E594&gt;=40000,IF(F594&gt;=7,"Intermedia","Pequeña"),IF(E594&gt;=20000,"Tipo I_II","Resto")))</f>
        <v>Resto</v>
      </c>
      <c r="L594" s="2" t="str">
        <f t="shared" si="13"/>
        <v>Resto</v>
      </c>
      <c r="N594" s="49"/>
      <c r="O594" s="50"/>
      <c r="P594" s="50"/>
      <c r="Q594" s="50"/>
    </row>
    <row r="595" spans="1:17" x14ac:dyDescent="0.25">
      <c r="A595" s="61" t="s">
        <v>905</v>
      </c>
      <c r="B595" s="65">
        <v>27600</v>
      </c>
      <c r="C595" s="3" t="s">
        <v>112</v>
      </c>
      <c r="D595" s="3" t="s">
        <v>906</v>
      </c>
      <c r="E595" s="1">
        <f>VLOOKUP($B595,Conteo_municipios!$A$2:$I$1123,5)</f>
        <v>6044</v>
      </c>
      <c r="F595" s="75">
        <f>VLOOKUP($B595,Conteo_municipios!$A$2:$I$1123,9)</f>
        <v>3.9</v>
      </c>
      <c r="G595" s="5">
        <v>8</v>
      </c>
      <c r="H595" s="5">
        <v>0.4</v>
      </c>
      <c r="I595" s="5" t="s">
        <v>21</v>
      </c>
      <c r="J595" s="4" t="s">
        <v>71</v>
      </c>
      <c r="K595" s="1" t="str">
        <f>IF(E595&gt;=160000,"Intermedia",IF(E595&gt;=40000,IF(F595&gt;=7,"Intermedia","Pequeña"),IF(E595&gt;=20000,"Tipo I_II","Resto")))</f>
        <v>Resto</v>
      </c>
      <c r="L595" s="2" t="str">
        <f t="shared" ref="L595:L658" si="14">+IF(K595="ESPECIAL",D595,IF(K595="Resto","Resto",IF(I595="H",K595&amp;"_"&amp;I595,K595&amp;"_L|M")))</f>
        <v>Resto</v>
      </c>
      <c r="N595" s="49"/>
      <c r="O595" s="50"/>
      <c r="P595" s="50"/>
      <c r="Q595" s="50"/>
    </row>
    <row r="596" spans="1:17" x14ac:dyDescent="0.25">
      <c r="A596" s="61" t="s">
        <v>764</v>
      </c>
      <c r="B596" s="65">
        <v>27615</v>
      </c>
      <c r="C596" s="3" t="s">
        <v>112</v>
      </c>
      <c r="D596" s="3" t="s">
        <v>481</v>
      </c>
      <c r="E596" s="1">
        <f>VLOOKUP($B596,Conteo_municipios!$A$2:$I$1123,5)</f>
        <v>26236</v>
      </c>
      <c r="F596" s="75">
        <f>VLOOKUP($B596,Conteo_municipios!$A$2:$I$1123,9)</f>
        <v>4</v>
      </c>
      <c r="G596" s="5">
        <v>7</v>
      </c>
      <c r="H596" s="5">
        <v>0.35</v>
      </c>
      <c r="I596" s="5" t="s">
        <v>21</v>
      </c>
      <c r="J596" s="4" t="s">
        <v>71</v>
      </c>
      <c r="K596" s="1" t="str">
        <f>IF(E596&gt;=160000,"Intermedia",IF(E596&gt;=40000,IF(F596&gt;=7,"Intermedia","Pequeña"),IF(E596&gt;=20000,"Tipo I_II","Resto")))</f>
        <v>Tipo I_II</v>
      </c>
      <c r="L596" s="2" t="str">
        <f t="shared" si="14"/>
        <v>Tipo I_II_H</v>
      </c>
      <c r="N596" s="49"/>
      <c r="O596" s="50"/>
      <c r="P596" s="50"/>
      <c r="Q596" s="50"/>
    </row>
    <row r="597" spans="1:17" x14ac:dyDescent="0.25">
      <c r="A597" s="61" t="s">
        <v>1818</v>
      </c>
      <c r="B597" s="65">
        <v>27660</v>
      </c>
      <c r="C597" s="3" t="s">
        <v>112</v>
      </c>
      <c r="D597" s="3" t="s">
        <v>1819</v>
      </c>
      <c r="E597" s="1">
        <f>VLOOKUP($B597,Conteo_municipios!$A$2:$I$1123,5)</f>
        <v>2282</v>
      </c>
      <c r="F597" s="75">
        <f>VLOOKUP($B597,Conteo_municipios!$A$2:$I$1123,9)</f>
        <v>3.1</v>
      </c>
      <c r="G597" s="5">
        <v>5</v>
      </c>
      <c r="H597" s="5">
        <v>0.25</v>
      </c>
      <c r="I597" s="5" t="s">
        <v>21</v>
      </c>
      <c r="J597" s="4" t="s">
        <v>13</v>
      </c>
      <c r="K597" s="1" t="str">
        <f>IF(E597&gt;=160000,"Intermedia",IF(E597&gt;=40000,IF(F597&gt;=7,"Intermedia","Pequeña"),IF(E597&gt;=20000,"Tipo I_II","Resto")))</f>
        <v>Resto</v>
      </c>
      <c r="L597" s="2" t="str">
        <f t="shared" si="14"/>
        <v>Resto</v>
      </c>
      <c r="N597" s="49"/>
      <c r="O597" s="50"/>
      <c r="P597" s="50"/>
      <c r="Q597" s="50"/>
    </row>
    <row r="598" spans="1:17" x14ac:dyDescent="0.25">
      <c r="A598" s="61" t="s">
        <v>2097</v>
      </c>
      <c r="B598" s="65">
        <v>27745</v>
      </c>
      <c r="C598" s="3" t="s">
        <v>112</v>
      </c>
      <c r="D598" s="3" t="s">
        <v>2098</v>
      </c>
      <c r="E598" s="1">
        <f>VLOOKUP($B598,Conteo_municipios!$A$2:$I$1123,5)</f>
        <v>2195</v>
      </c>
      <c r="F598" s="75">
        <f>VLOOKUP($B598,Conteo_municipios!$A$2:$I$1123,9)</f>
        <v>3.2</v>
      </c>
      <c r="G598" s="5">
        <v>7</v>
      </c>
      <c r="H598" s="5">
        <v>0.35</v>
      </c>
      <c r="I598" s="5" t="s">
        <v>21</v>
      </c>
      <c r="J598" s="4" t="s">
        <v>13</v>
      </c>
      <c r="K598" s="1" t="str">
        <f>IF(E598&gt;=160000,"Intermedia",IF(E598&gt;=40000,IF(F598&gt;=7,"Intermedia","Pequeña"),IF(E598&gt;=20000,"Tipo I_II","Resto")))</f>
        <v>Resto</v>
      </c>
      <c r="L598" s="2" t="str">
        <f t="shared" si="14"/>
        <v>Resto</v>
      </c>
      <c r="N598" s="49"/>
      <c r="O598" s="50"/>
      <c r="P598" s="50"/>
      <c r="Q598" s="50"/>
    </row>
    <row r="599" spans="1:17" x14ac:dyDescent="0.25">
      <c r="A599" s="61" t="s">
        <v>561</v>
      </c>
      <c r="B599" s="65">
        <v>27787</v>
      </c>
      <c r="C599" s="3" t="s">
        <v>112</v>
      </c>
      <c r="D599" s="3" t="s">
        <v>562</v>
      </c>
      <c r="E599" s="1">
        <f>VLOOKUP($B599,Conteo_municipios!$A$2:$I$1123,5)</f>
        <v>12780</v>
      </c>
      <c r="F599" s="75">
        <f>VLOOKUP($B599,Conteo_municipios!$A$2:$I$1123,9)</f>
        <v>3.6</v>
      </c>
      <c r="G599" s="5">
        <v>7</v>
      </c>
      <c r="H599" s="5">
        <v>0.35</v>
      </c>
      <c r="I599" s="5" t="s">
        <v>21</v>
      </c>
      <c r="J599" s="4" t="s">
        <v>13</v>
      </c>
      <c r="K599" s="1" t="str">
        <f>IF(E599&gt;=160000,"Intermedia",IF(E599&gt;=40000,IF(F599&gt;=7,"Intermedia","Pequeña"),IF(E599&gt;=20000,"Tipo I_II","Resto")))</f>
        <v>Resto</v>
      </c>
      <c r="L599" s="2" t="str">
        <f t="shared" si="14"/>
        <v>Resto</v>
      </c>
      <c r="N599" s="49"/>
      <c r="O599" s="50"/>
      <c r="P599" s="50"/>
      <c r="Q599" s="50"/>
    </row>
    <row r="600" spans="1:17" x14ac:dyDescent="0.25">
      <c r="A600" s="61" t="s">
        <v>1103</v>
      </c>
      <c r="B600" s="65">
        <v>27800</v>
      </c>
      <c r="C600" s="3" t="s">
        <v>112</v>
      </c>
      <c r="D600" s="3" t="s">
        <v>1104</v>
      </c>
      <c r="E600" s="1">
        <f>VLOOKUP($B600,Conteo_municipios!$A$2:$I$1123,5)</f>
        <v>8117</v>
      </c>
      <c r="F600" s="75">
        <f>VLOOKUP($B600,Conteo_municipios!$A$2:$I$1123,9)</f>
        <v>3.7</v>
      </c>
      <c r="G600" s="5">
        <v>5</v>
      </c>
      <c r="H600" s="5">
        <v>0.25</v>
      </c>
      <c r="I600" s="5" t="s">
        <v>21</v>
      </c>
      <c r="J600" s="4" t="s">
        <v>71</v>
      </c>
      <c r="K600" s="1" t="str">
        <f>IF(E600&gt;=160000,"Intermedia",IF(E600&gt;=40000,IF(F600&gt;=7,"Intermedia","Pequeña"),IF(E600&gt;=20000,"Tipo I_II","Resto")))</f>
        <v>Resto</v>
      </c>
      <c r="L600" s="2" t="str">
        <f t="shared" si="14"/>
        <v>Resto</v>
      </c>
      <c r="N600" s="49"/>
      <c r="O600" s="50"/>
      <c r="P600" s="50"/>
      <c r="Q600" s="50"/>
    </row>
    <row r="601" spans="1:17" x14ac:dyDescent="0.25">
      <c r="A601" s="61" t="s">
        <v>1266</v>
      </c>
      <c r="B601" s="65">
        <v>27810</v>
      </c>
      <c r="C601" s="3" t="s">
        <v>112</v>
      </c>
      <c r="D601" s="3" t="s">
        <v>1267</v>
      </c>
      <c r="E601" s="1">
        <f>VLOOKUP($B601,Conteo_municipios!$A$2:$I$1123,5)</f>
        <v>5497</v>
      </c>
      <c r="F601" s="75">
        <f>VLOOKUP($B601,Conteo_municipios!$A$2:$I$1123,9)</f>
        <v>3.6</v>
      </c>
      <c r="G601" s="5">
        <v>8</v>
      </c>
      <c r="H601" s="5">
        <v>0.4</v>
      </c>
      <c r="I601" s="5" t="s">
        <v>21</v>
      </c>
      <c r="J601" s="4" t="s">
        <v>71</v>
      </c>
      <c r="K601" s="1" t="str">
        <f>IF(E601&gt;=160000,"Intermedia",IF(E601&gt;=40000,IF(F601&gt;=7,"Intermedia","Pequeña"),IF(E601&gt;=20000,"Tipo I_II","Resto")))</f>
        <v>Resto</v>
      </c>
      <c r="L601" s="2" t="str">
        <f t="shared" si="14"/>
        <v>Resto</v>
      </c>
      <c r="N601" s="49"/>
      <c r="O601" s="50"/>
      <c r="P601" s="50"/>
      <c r="Q601" s="50"/>
    </row>
    <row r="602" spans="1:17" x14ac:dyDescent="0.25">
      <c r="A602" s="61" t="s">
        <v>64</v>
      </c>
      <c r="B602" s="64">
        <v>41001</v>
      </c>
      <c r="C602" s="1" t="s">
        <v>65</v>
      </c>
      <c r="D602" s="1" t="s">
        <v>66</v>
      </c>
      <c r="E602" s="1">
        <f>VLOOKUP($B602,Conteo_municipios!$A$2:$I$1123,5)</f>
        <v>305005</v>
      </c>
      <c r="F602" s="75">
        <f>VLOOKUP($B602,Conteo_municipios!$A$2:$I$1123,9)</f>
        <v>3.6</v>
      </c>
      <c r="G602" s="4">
        <v>5</v>
      </c>
      <c r="H602" s="4">
        <v>0.25</v>
      </c>
      <c r="I602" s="4" t="s">
        <v>21</v>
      </c>
      <c r="J602" s="4" t="s">
        <v>13</v>
      </c>
      <c r="K602" s="1" t="str">
        <f>IF(E602&gt;=160000,"Intermedia",IF(E602&gt;=40000,IF(F602&gt;=7,"Intermedia","Pequeña"),IF(E602&gt;=20000,"Tipo I_II","Resto")))</f>
        <v>Intermedia</v>
      </c>
      <c r="L602" s="2" t="str">
        <f t="shared" si="14"/>
        <v>Intermedia_H</v>
      </c>
      <c r="N602" s="49"/>
      <c r="O602" s="50"/>
      <c r="P602" s="50"/>
      <c r="Q602" s="50"/>
    </row>
    <row r="603" spans="1:17" x14ac:dyDescent="0.25">
      <c r="A603" s="61" t="s">
        <v>1048</v>
      </c>
      <c r="B603" s="65">
        <v>41006</v>
      </c>
      <c r="C603" s="3" t="s">
        <v>65</v>
      </c>
      <c r="D603" s="3" t="s">
        <v>1049</v>
      </c>
      <c r="E603" s="1">
        <f>VLOOKUP($B603,Conteo_municipios!$A$2:$I$1123,5)</f>
        <v>6472</v>
      </c>
      <c r="F603" s="75">
        <f>VLOOKUP($B603,Conteo_municipios!$A$2:$I$1123,9)</f>
        <v>5.1999999999999993</v>
      </c>
      <c r="G603" s="5">
        <v>6</v>
      </c>
      <c r="H603" s="5">
        <v>0.3</v>
      </c>
      <c r="I603" s="5" t="s">
        <v>21</v>
      </c>
      <c r="J603" s="4" t="s">
        <v>13</v>
      </c>
      <c r="K603" s="1" t="str">
        <f>IF(E603&gt;=160000,"Intermedia",IF(E603&gt;=40000,IF(F603&gt;=7,"Intermedia","Pequeña"),IF(E603&gt;=20000,"Tipo I_II","Resto")))</f>
        <v>Resto</v>
      </c>
      <c r="L603" s="2" t="str">
        <f t="shared" si="14"/>
        <v>Resto</v>
      </c>
      <c r="N603" s="49"/>
      <c r="O603" s="50"/>
      <c r="P603" s="50"/>
      <c r="Q603" s="50"/>
    </row>
    <row r="604" spans="1:17" x14ac:dyDescent="0.25">
      <c r="A604" s="61" t="s">
        <v>1052</v>
      </c>
      <c r="B604" s="65">
        <v>41013</v>
      </c>
      <c r="C604" s="3" t="s">
        <v>65</v>
      </c>
      <c r="D604" s="3" t="s">
        <v>1053</v>
      </c>
      <c r="E604" s="1">
        <f>VLOOKUP($B604,Conteo_municipios!$A$2:$I$1123,5)</f>
        <v>5882</v>
      </c>
      <c r="F604" s="75">
        <f>VLOOKUP($B604,Conteo_municipios!$A$2:$I$1123,9)</f>
        <v>3.2</v>
      </c>
      <c r="G604" s="5">
        <v>6</v>
      </c>
      <c r="H604" s="5">
        <v>0.3</v>
      </c>
      <c r="I604" s="5" t="s">
        <v>21</v>
      </c>
      <c r="J604" s="4" t="s">
        <v>13</v>
      </c>
      <c r="K604" s="1" t="str">
        <f>IF(E604&gt;=160000,"Intermedia",IF(E604&gt;=40000,IF(F604&gt;=7,"Intermedia","Pequeña"),IF(E604&gt;=20000,"Tipo I_II","Resto")))</f>
        <v>Resto</v>
      </c>
      <c r="L604" s="2" t="str">
        <f t="shared" si="14"/>
        <v>Resto</v>
      </c>
      <c r="N604" s="49"/>
      <c r="O604" s="50"/>
      <c r="P604" s="50"/>
      <c r="Q604" s="50"/>
    </row>
    <row r="605" spans="1:17" x14ac:dyDescent="0.25">
      <c r="A605" s="61" t="s">
        <v>523</v>
      </c>
      <c r="B605" s="65">
        <v>41016</v>
      </c>
      <c r="C605" s="3" t="s">
        <v>65</v>
      </c>
      <c r="D605" s="3" t="s">
        <v>524</v>
      </c>
      <c r="E605" s="1">
        <f>VLOOKUP($B605,Conteo_municipios!$A$2:$I$1123,5)</f>
        <v>11012</v>
      </c>
      <c r="F605" s="75">
        <f>VLOOKUP($B605,Conteo_municipios!$A$2:$I$1123,9)</f>
        <v>3</v>
      </c>
      <c r="G605" s="5">
        <v>5</v>
      </c>
      <c r="H605" s="5">
        <v>0.25</v>
      </c>
      <c r="I605" s="5" t="s">
        <v>21</v>
      </c>
      <c r="J605" s="4" t="s">
        <v>13</v>
      </c>
      <c r="K605" s="1" t="str">
        <f>IF(E605&gt;=160000,"Intermedia",IF(E605&gt;=40000,IF(F605&gt;=7,"Intermedia","Pequeña"),IF(E605&gt;=20000,"Tipo I_II","Resto")))</f>
        <v>Resto</v>
      </c>
      <c r="L605" s="2" t="str">
        <f t="shared" si="14"/>
        <v>Resto</v>
      </c>
      <c r="N605" s="49"/>
      <c r="O605" s="50"/>
      <c r="P605" s="50"/>
      <c r="Q605" s="50"/>
    </row>
    <row r="606" spans="1:17" x14ac:dyDescent="0.25">
      <c r="A606" s="61" t="s">
        <v>469</v>
      </c>
      <c r="B606" s="65">
        <v>41020</v>
      </c>
      <c r="C606" s="3" t="s">
        <v>65</v>
      </c>
      <c r="D606" s="3" t="s">
        <v>470</v>
      </c>
      <c r="E606" s="1">
        <f>VLOOKUP($B606,Conteo_municipios!$A$2:$I$1123,5)</f>
        <v>11157</v>
      </c>
      <c r="F606" s="75">
        <f>VLOOKUP($B606,Conteo_municipios!$A$2:$I$1123,9)</f>
        <v>2.9</v>
      </c>
      <c r="G606" s="5">
        <v>6</v>
      </c>
      <c r="H606" s="5">
        <v>0.3</v>
      </c>
      <c r="I606" s="5" t="s">
        <v>21</v>
      </c>
      <c r="J606" s="4" t="s">
        <v>13</v>
      </c>
      <c r="K606" s="1" t="str">
        <f>IF(E606&gt;=160000,"Intermedia",IF(E606&gt;=40000,IF(F606&gt;=7,"Intermedia","Pequeña"),IF(E606&gt;=20000,"Tipo I_II","Resto")))</f>
        <v>Resto</v>
      </c>
      <c r="L606" s="2" t="str">
        <f t="shared" si="14"/>
        <v>Resto</v>
      </c>
      <c r="N606" s="49"/>
      <c r="O606" s="50"/>
      <c r="P606" s="50"/>
      <c r="Q606" s="50"/>
    </row>
    <row r="607" spans="1:17" x14ac:dyDescent="0.25">
      <c r="A607" s="61" t="s">
        <v>1422</v>
      </c>
      <c r="B607" s="65">
        <v>41026</v>
      </c>
      <c r="C607" s="3" t="s">
        <v>65</v>
      </c>
      <c r="D607" s="3" t="s">
        <v>1423</v>
      </c>
      <c r="E607" s="1">
        <f>VLOOKUP($B607,Conteo_municipios!$A$2:$I$1123,5)</f>
        <v>2648</v>
      </c>
      <c r="F607" s="75">
        <f>VLOOKUP($B607,Conteo_municipios!$A$2:$I$1123,9)</f>
        <v>2.9</v>
      </c>
      <c r="G607" s="5">
        <v>6</v>
      </c>
      <c r="H607" s="5">
        <v>0.3</v>
      </c>
      <c r="I607" s="5" t="s">
        <v>21</v>
      </c>
      <c r="J607" s="4" t="s">
        <v>13</v>
      </c>
      <c r="K607" s="1" t="str">
        <f>IF(E607&gt;=160000,"Intermedia",IF(E607&gt;=40000,IF(F607&gt;=7,"Intermedia","Pequeña"),IF(E607&gt;=20000,"Tipo I_II","Resto")))</f>
        <v>Resto</v>
      </c>
      <c r="L607" s="2" t="str">
        <f t="shared" si="14"/>
        <v>Resto</v>
      </c>
      <c r="N607" s="49"/>
      <c r="O607" s="50"/>
      <c r="P607" s="50"/>
      <c r="Q607" s="50"/>
    </row>
    <row r="608" spans="1:17" x14ac:dyDescent="0.25">
      <c r="A608" s="61" t="s">
        <v>1167</v>
      </c>
      <c r="B608" s="65">
        <v>41078</v>
      </c>
      <c r="C608" s="3" t="s">
        <v>65</v>
      </c>
      <c r="D608" s="3" t="s">
        <v>1168</v>
      </c>
      <c r="E608" s="1">
        <f>VLOOKUP($B608,Conteo_municipios!$A$2:$I$1123,5)</f>
        <v>3452</v>
      </c>
      <c r="F608" s="75">
        <f>VLOOKUP($B608,Conteo_municipios!$A$2:$I$1123,9)</f>
        <v>3</v>
      </c>
      <c r="G608" s="5">
        <v>6</v>
      </c>
      <c r="H608" s="5">
        <v>0.3</v>
      </c>
      <c r="I608" s="5" t="s">
        <v>21</v>
      </c>
      <c r="J608" s="4" t="s">
        <v>13</v>
      </c>
      <c r="K608" s="1" t="str">
        <f>IF(E608&gt;=160000,"Intermedia",IF(E608&gt;=40000,IF(F608&gt;=7,"Intermedia","Pequeña"),IF(E608&gt;=20000,"Tipo I_II","Resto")))</f>
        <v>Resto</v>
      </c>
      <c r="L608" s="2" t="str">
        <f t="shared" si="14"/>
        <v>Resto</v>
      </c>
      <c r="N608" s="49"/>
      <c r="O608" s="50"/>
      <c r="P608" s="50"/>
      <c r="Q608" s="50"/>
    </row>
    <row r="609" spans="1:17" x14ac:dyDescent="0.25">
      <c r="A609" s="61" t="s">
        <v>306</v>
      </c>
      <c r="B609" s="65">
        <v>41132</v>
      </c>
      <c r="C609" s="3" t="s">
        <v>65</v>
      </c>
      <c r="D609" s="3" t="s">
        <v>307</v>
      </c>
      <c r="E609" s="1">
        <f>VLOOKUP($B609,Conteo_municipios!$A$2:$I$1123,5)</f>
        <v>25128</v>
      </c>
      <c r="F609" s="75">
        <f>VLOOKUP($B609,Conteo_municipios!$A$2:$I$1123,9)</f>
        <v>3.5</v>
      </c>
      <c r="G609" s="5">
        <v>6</v>
      </c>
      <c r="H609" s="5">
        <v>0.3</v>
      </c>
      <c r="I609" s="5" t="s">
        <v>21</v>
      </c>
      <c r="J609" s="4" t="s">
        <v>13</v>
      </c>
      <c r="K609" s="1" t="str">
        <f>IF(E609&gt;=160000,"Intermedia",IF(E609&gt;=40000,IF(F609&gt;=7,"Intermedia","Pequeña"),IF(E609&gt;=20000,"Tipo I_II","Resto")))</f>
        <v>Tipo I_II</v>
      </c>
      <c r="L609" s="2" t="str">
        <f t="shared" si="14"/>
        <v>Tipo I_II_H</v>
      </c>
      <c r="N609" s="49"/>
      <c r="O609" s="50"/>
      <c r="P609" s="50"/>
      <c r="Q609" s="50"/>
    </row>
    <row r="610" spans="1:17" x14ac:dyDescent="0.25">
      <c r="A610" s="61" t="s">
        <v>1690</v>
      </c>
      <c r="B610" s="65">
        <v>41206</v>
      </c>
      <c r="C610" s="3" t="s">
        <v>65</v>
      </c>
      <c r="D610" s="3" t="s">
        <v>1691</v>
      </c>
      <c r="E610" s="1">
        <f>VLOOKUP($B610,Conteo_municipios!$A$2:$I$1123,5)</f>
        <v>2415</v>
      </c>
      <c r="F610" s="75">
        <f>VLOOKUP($B610,Conteo_municipios!$A$2:$I$1123,9)</f>
        <v>2.4</v>
      </c>
      <c r="G610" s="5">
        <v>6</v>
      </c>
      <c r="H610" s="5">
        <v>0.3</v>
      </c>
      <c r="I610" s="5" t="s">
        <v>21</v>
      </c>
      <c r="J610" s="4" t="s">
        <v>13</v>
      </c>
      <c r="K610" s="1" t="str">
        <f>IF(E610&gt;=160000,"Intermedia",IF(E610&gt;=40000,IF(F610&gt;=7,"Intermedia","Pequeña"),IF(E610&gt;=20000,"Tipo I_II","Resto")))</f>
        <v>Resto</v>
      </c>
      <c r="L610" s="2" t="str">
        <f t="shared" si="14"/>
        <v>Resto</v>
      </c>
      <c r="N610" s="49"/>
      <c r="O610" s="50"/>
      <c r="P610" s="50"/>
      <c r="Q610" s="50"/>
    </row>
    <row r="611" spans="1:17" x14ac:dyDescent="0.25">
      <c r="A611" s="61" t="s">
        <v>1812</v>
      </c>
      <c r="B611" s="65">
        <v>41244</v>
      </c>
      <c r="C611" s="3" t="s">
        <v>65</v>
      </c>
      <c r="D611" s="3" t="s">
        <v>1813</v>
      </c>
      <c r="E611" s="1">
        <f>VLOOKUP($B611,Conteo_municipios!$A$2:$I$1123,5)</f>
        <v>1828</v>
      </c>
      <c r="F611" s="75">
        <f>VLOOKUP($B611,Conteo_municipios!$A$2:$I$1123,9)</f>
        <v>3.3000000000000003</v>
      </c>
      <c r="G611" s="5">
        <v>6</v>
      </c>
      <c r="H611" s="5">
        <v>0.3</v>
      </c>
      <c r="I611" s="5" t="s">
        <v>21</v>
      </c>
      <c r="J611" s="4" t="s">
        <v>13</v>
      </c>
      <c r="K611" s="1" t="str">
        <f>IF(E611&gt;=160000,"Intermedia",IF(E611&gt;=40000,IF(F611&gt;=7,"Intermedia","Pequeña"),IF(E611&gt;=20000,"Tipo I_II","Resto")))</f>
        <v>Resto</v>
      </c>
      <c r="L611" s="2" t="str">
        <f t="shared" si="14"/>
        <v>Resto</v>
      </c>
      <c r="N611" s="49"/>
      <c r="O611" s="50"/>
      <c r="P611" s="50"/>
      <c r="Q611" s="50"/>
    </row>
    <row r="612" spans="1:17" x14ac:dyDescent="0.25">
      <c r="A612" s="61" t="s">
        <v>248</v>
      </c>
      <c r="B612" s="65">
        <v>41298</v>
      </c>
      <c r="C612" s="3" t="s">
        <v>65</v>
      </c>
      <c r="D612" s="3" t="s">
        <v>249</v>
      </c>
      <c r="E612" s="1">
        <f>VLOOKUP($B612,Conteo_municipios!$A$2:$I$1123,5)</f>
        <v>42275</v>
      </c>
      <c r="F612" s="75">
        <f>VLOOKUP($B612,Conteo_municipios!$A$2:$I$1123,9)</f>
        <v>3.8000000000000003</v>
      </c>
      <c r="G612" s="5">
        <v>6</v>
      </c>
      <c r="H612" s="5">
        <v>0.3</v>
      </c>
      <c r="I612" s="5" t="s">
        <v>21</v>
      </c>
      <c r="J612" s="4" t="s">
        <v>13</v>
      </c>
      <c r="K612" s="1" t="str">
        <f>IF(E612&gt;=160000,"Intermedia",IF(E612&gt;=40000,IF(F612&gt;=7,"Intermedia","Pequeña"),IF(E612&gt;=20000,"Tipo I_II","Resto")))</f>
        <v>Pequeña</v>
      </c>
      <c r="L612" s="2" t="str">
        <f t="shared" si="14"/>
        <v>Pequeña_H</v>
      </c>
      <c r="N612" s="49"/>
      <c r="O612" s="50"/>
      <c r="P612" s="50"/>
      <c r="Q612" s="50"/>
    </row>
    <row r="613" spans="1:17" x14ac:dyDescent="0.25">
      <c r="A613" s="61" t="s">
        <v>453</v>
      </c>
      <c r="B613" s="65">
        <v>41306</v>
      </c>
      <c r="C613" s="3" t="s">
        <v>65</v>
      </c>
      <c r="D613" s="3" t="s">
        <v>454</v>
      </c>
      <c r="E613" s="1">
        <f>VLOOKUP($B613,Conteo_municipios!$A$2:$I$1123,5)</f>
        <v>13320</v>
      </c>
      <c r="F613" s="75">
        <f>VLOOKUP($B613,Conteo_municipios!$A$2:$I$1123,9)</f>
        <v>3.3000000000000003</v>
      </c>
      <c r="G613" s="5">
        <v>6</v>
      </c>
      <c r="H613" s="5">
        <v>0.3</v>
      </c>
      <c r="I613" s="5" t="s">
        <v>21</v>
      </c>
      <c r="J613" s="4" t="s">
        <v>13</v>
      </c>
      <c r="K613" s="1" t="str">
        <f>IF(E613&gt;=160000,"Intermedia",IF(E613&gt;=40000,IF(F613&gt;=7,"Intermedia","Pequeña"),IF(E613&gt;=20000,"Tipo I_II","Resto")))</f>
        <v>Resto</v>
      </c>
      <c r="L613" s="2" t="str">
        <f t="shared" si="14"/>
        <v>Resto</v>
      </c>
      <c r="N613" s="49"/>
      <c r="O613" s="50"/>
      <c r="P613" s="50"/>
      <c r="Q613" s="50"/>
    </row>
    <row r="614" spans="1:17" x14ac:dyDescent="0.25">
      <c r="A614" s="61" t="s">
        <v>1038</v>
      </c>
      <c r="B614" s="65">
        <v>41319</v>
      </c>
      <c r="C614" s="3" t="s">
        <v>65</v>
      </c>
      <c r="D614" s="3" t="s">
        <v>1039</v>
      </c>
      <c r="E614" s="1">
        <f>VLOOKUP($B614,Conteo_municipios!$A$2:$I$1123,5)</f>
        <v>7293</v>
      </c>
      <c r="F614" s="75">
        <f>VLOOKUP($B614,Conteo_municipios!$A$2:$I$1123,9)</f>
        <v>3.6</v>
      </c>
      <c r="G614" s="5">
        <v>6</v>
      </c>
      <c r="H614" s="5">
        <v>0.3</v>
      </c>
      <c r="I614" s="5" t="s">
        <v>21</v>
      </c>
      <c r="J614" s="4" t="s">
        <v>13</v>
      </c>
      <c r="K614" s="1" t="str">
        <f>IF(E614&gt;=160000,"Intermedia",IF(E614&gt;=40000,IF(F614&gt;=7,"Intermedia","Pequeña"),IF(E614&gt;=20000,"Tipo I_II","Resto")))</f>
        <v>Resto</v>
      </c>
      <c r="L614" s="2" t="str">
        <f t="shared" si="14"/>
        <v>Resto</v>
      </c>
      <c r="N614" s="49"/>
      <c r="O614" s="50"/>
      <c r="P614" s="50"/>
      <c r="Q614" s="50"/>
    </row>
    <row r="615" spans="1:17" x14ac:dyDescent="0.25">
      <c r="A615" s="61" t="s">
        <v>1008</v>
      </c>
      <c r="B615" s="65">
        <v>41349</v>
      </c>
      <c r="C615" s="3" t="s">
        <v>65</v>
      </c>
      <c r="D615" s="3" t="s">
        <v>1009</v>
      </c>
      <c r="E615" s="1">
        <f>VLOOKUP($B615,Conteo_municipios!$A$2:$I$1123,5)</f>
        <v>5154</v>
      </c>
      <c r="F615" s="75">
        <f>VLOOKUP($B615,Conteo_municipios!$A$2:$I$1123,9)</f>
        <v>3</v>
      </c>
      <c r="G615" s="5">
        <v>6</v>
      </c>
      <c r="H615" s="5">
        <v>0.3</v>
      </c>
      <c r="I615" s="5" t="s">
        <v>21</v>
      </c>
      <c r="J615" s="4" t="s">
        <v>13</v>
      </c>
      <c r="K615" s="1" t="str">
        <f>IF(E615&gt;=160000,"Intermedia",IF(E615&gt;=40000,IF(F615&gt;=7,"Intermedia","Pequeña"),IF(E615&gt;=20000,"Tipo I_II","Resto")))</f>
        <v>Resto</v>
      </c>
      <c r="L615" s="2" t="str">
        <f t="shared" si="14"/>
        <v>Resto</v>
      </c>
      <c r="N615" s="49"/>
      <c r="O615" s="50"/>
      <c r="P615" s="50"/>
      <c r="Q615" s="50"/>
    </row>
    <row r="616" spans="1:17" x14ac:dyDescent="0.25">
      <c r="A616" s="61" t="s">
        <v>1433</v>
      </c>
      <c r="B616" s="65">
        <v>41357</v>
      </c>
      <c r="C616" s="3" t="s">
        <v>65</v>
      </c>
      <c r="D616" s="3" t="s">
        <v>1434</v>
      </c>
      <c r="E616" s="1">
        <f>VLOOKUP($B616,Conteo_municipios!$A$2:$I$1123,5)</f>
        <v>3745</v>
      </c>
      <c r="F616" s="75">
        <f>VLOOKUP($B616,Conteo_municipios!$A$2:$I$1123,9)</f>
        <v>2.3000000000000003</v>
      </c>
      <c r="G616" s="5">
        <v>5</v>
      </c>
      <c r="H616" s="5">
        <v>0.25</v>
      </c>
      <c r="I616" s="5" t="s">
        <v>21</v>
      </c>
      <c r="J616" s="4" t="s">
        <v>13</v>
      </c>
      <c r="K616" s="1" t="str">
        <f>IF(E616&gt;=160000,"Intermedia",IF(E616&gt;=40000,IF(F616&gt;=7,"Intermedia","Pequeña"),IF(E616&gt;=20000,"Tipo I_II","Resto")))</f>
        <v>Resto</v>
      </c>
      <c r="L616" s="2" t="str">
        <f t="shared" si="14"/>
        <v>Resto</v>
      </c>
      <c r="N616" s="49"/>
      <c r="O616" s="50"/>
      <c r="P616" s="50"/>
      <c r="Q616" s="50"/>
    </row>
    <row r="617" spans="1:17" x14ac:dyDescent="0.25">
      <c r="A617" s="61" t="s">
        <v>1028</v>
      </c>
      <c r="B617" s="65">
        <v>41359</v>
      </c>
      <c r="C617" s="3" t="s">
        <v>65</v>
      </c>
      <c r="D617" s="3" t="s">
        <v>1029</v>
      </c>
      <c r="E617" s="1">
        <f>VLOOKUP($B617,Conteo_municipios!$A$2:$I$1123,5)</f>
        <v>6973</v>
      </c>
      <c r="F617" s="75">
        <f>VLOOKUP($B617,Conteo_municipios!$A$2:$I$1123,9)</f>
        <v>4.0999999999999996</v>
      </c>
      <c r="G617" s="5">
        <v>5</v>
      </c>
      <c r="H617" s="5">
        <v>0.25</v>
      </c>
      <c r="I617" s="5" t="s">
        <v>21</v>
      </c>
      <c r="J617" s="4" t="s">
        <v>13</v>
      </c>
      <c r="K617" s="1" t="str">
        <f>IF(E617&gt;=160000,"Intermedia",IF(E617&gt;=40000,IF(F617&gt;=7,"Intermedia","Pequeña"),IF(E617&gt;=20000,"Tipo I_II","Resto")))</f>
        <v>Resto</v>
      </c>
      <c r="L617" s="2" t="str">
        <f t="shared" si="14"/>
        <v>Resto</v>
      </c>
      <c r="N617" s="49"/>
      <c r="O617" s="50"/>
      <c r="P617" s="50"/>
      <c r="Q617" s="50"/>
    </row>
    <row r="618" spans="1:17" x14ac:dyDescent="0.25">
      <c r="A618" s="61" t="s">
        <v>1173</v>
      </c>
      <c r="B618" s="65">
        <v>41378</v>
      </c>
      <c r="C618" s="3" t="s">
        <v>65</v>
      </c>
      <c r="D618" s="3" t="s">
        <v>1174</v>
      </c>
      <c r="E618" s="1">
        <f>VLOOKUP($B618,Conteo_municipios!$A$2:$I$1123,5)</f>
        <v>5319</v>
      </c>
      <c r="F618" s="75">
        <f>VLOOKUP($B618,Conteo_municipios!$A$2:$I$1123,9)</f>
        <v>3.7</v>
      </c>
      <c r="G618" s="5">
        <v>5</v>
      </c>
      <c r="H618" s="5">
        <v>0.25</v>
      </c>
      <c r="I618" s="5" t="s">
        <v>21</v>
      </c>
      <c r="J618" s="4" t="s">
        <v>13</v>
      </c>
      <c r="K618" s="1" t="str">
        <f>IF(E618&gt;=160000,"Intermedia",IF(E618&gt;=40000,IF(F618&gt;=7,"Intermedia","Pequeña"),IF(E618&gt;=20000,"Tipo I_II","Resto")))</f>
        <v>Resto</v>
      </c>
      <c r="L618" s="2" t="str">
        <f t="shared" si="14"/>
        <v>Resto</v>
      </c>
      <c r="N618" s="49"/>
      <c r="O618" s="50"/>
      <c r="P618" s="50"/>
      <c r="Q618" s="50"/>
    </row>
    <row r="619" spans="1:17" x14ac:dyDescent="0.25">
      <c r="A619" s="61" t="s">
        <v>350</v>
      </c>
      <c r="B619" s="65">
        <v>41396</v>
      </c>
      <c r="C619" s="3" t="s">
        <v>65</v>
      </c>
      <c r="D619" s="3" t="s">
        <v>351</v>
      </c>
      <c r="E619" s="1">
        <f>VLOOKUP($B619,Conteo_municipios!$A$2:$I$1123,5)</f>
        <v>26862</v>
      </c>
      <c r="F619" s="75">
        <f>VLOOKUP($B619,Conteo_municipios!$A$2:$I$1123,9)</f>
        <v>3.6</v>
      </c>
      <c r="G619" s="5">
        <v>5</v>
      </c>
      <c r="H619" s="5">
        <v>0.25</v>
      </c>
      <c r="I619" s="5" t="s">
        <v>21</v>
      </c>
      <c r="J619" s="4" t="s">
        <v>13</v>
      </c>
      <c r="K619" s="1" t="str">
        <f>IF(E619&gt;=160000,"Intermedia",IF(E619&gt;=40000,IF(F619&gt;=7,"Intermedia","Pequeña"),IF(E619&gt;=20000,"Tipo I_II","Resto")))</f>
        <v>Tipo I_II</v>
      </c>
      <c r="L619" s="2" t="str">
        <f t="shared" si="14"/>
        <v>Tipo I_II_H</v>
      </c>
      <c r="N619" s="49"/>
      <c r="O619" s="50"/>
      <c r="P619" s="50"/>
      <c r="Q619" s="50"/>
    </row>
    <row r="620" spans="1:17" x14ac:dyDescent="0.25">
      <c r="A620" s="61" t="s">
        <v>1558</v>
      </c>
      <c r="B620" s="65">
        <v>41483</v>
      </c>
      <c r="C620" s="3" t="s">
        <v>65</v>
      </c>
      <c r="D620" s="3" t="s">
        <v>1559</v>
      </c>
      <c r="E620" s="1">
        <f>VLOOKUP($B620,Conteo_municipios!$A$2:$I$1123,5)</f>
        <v>2920</v>
      </c>
      <c r="F620" s="75">
        <f>VLOOKUP($B620,Conteo_municipios!$A$2:$I$1123,9)</f>
        <v>3.7</v>
      </c>
      <c r="G620" s="5">
        <v>5</v>
      </c>
      <c r="H620" s="5">
        <v>0.25</v>
      </c>
      <c r="I620" s="5" t="s">
        <v>21</v>
      </c>
      <c r="J620" s="4" t="s">
        <v>13</v>
      </c>
      <c r="K620" s="1" t="str">
        <f>IF(E620&gt;=160000,"Intermedia",IF(E620&gt;=40000,IF(F620&gt;=7,"Intermedia","Pequeña"),IF(E620&gt;=20000,"Tipo I_II","Resto")))</f>
        <v>Resto</v>
      </c>
      <c r="L620" s="2" t="str">
        <f t="shared" si="14"/>
        <v>Resto</v>
      </c>
      <c r="N620" s="49"/>
      <c r="O620" s="50"/>
      <c r="P620" s="50"/>
      <c r="Q620" s="50"/>
    </row>
    <row r="621" spans="1:17" x14ac:dyDescent="0.25">
      <c r="A621" s="61" t="s">
        <v>1327</v>
      </c>
      <c r="B621" s="65">
        <v>41503</v>
      </c>
      <c r="C621" s="3" t="s">
        <v>65</v>
      </c>
      <c r="D621" s="3" t="s">
        <v>1328</v>
      </c>
      <c r="E621" s="1">
        <f>VLOOKUP($B621,Conteo_municipios!$A$2:$I$1123,5)</f>
        <v>3786</v>
      </c>
      <c r="F621" s="75">
        <f>VLOOKUP($B621,Conteo_municipios!$A$2:$I$1123,9)</f>
        <v>3.9</v>
      </c>
      <c r="G621" s="5">
        <v>6</v>
      </c>
      <c r="H621" s="5">
        <v>0.3</v>
      </c>
      <c r="I621" s="5" t="s">
        <v>21</v>
      </c>
      <c r="J621" s="4" t="s">
        <v>13</v>
      </c>
      <c r="K621" s="1" t="str">
        <f>IF(E621&gt;=160000,"Intermedia",IF(E621&gt;=40000,IF(F621&gt;=7,"Intermedia","Pequeña"),IF(E621&gt;=20000,"Tipo I_II","Resto")))</f>
        <v>Resto</v>
      </c>
      <c r="L621" s="2" t="str">
        <f t="shared" si="14"/>
        <v>Resto</v>
      </c>
      <c r="N621" s="49"/>
      <c r="O621" s="50"/>
      <c r="P621" s="50"/>
      <c r="Q621" s="50"/>
    </row>
    <row r="622" spans="1:17" x14ac:dyDescent="0.25">
      <c r="A622" s="61" t="s">
        <v>1523</v>
      </c>
      <c r="B622" s="65">
        <v>41518</v>
      </c>
      <c r="C622" s="3" t="s">
        <v>65</v>
      </c>
      <c r="D622" s="3" t="s">
        <v>1524</v>
      </c>
      <c r="E622" s="1">
        <f>VLOOKUP($B622,Conteo_municipios!$A$2:$I$1123,5)</f>
        <v>2782</v>
      </c>
      <c r="F622" s="75">
        <f>VLOOKUP($B622,Conteo_municipios!$A$2:$I$1123,9)</f>
        <v>3</v>
      </c>
      <c r="G622" s="5">
        <v>5</v>
      </c>
      <c r="H622" s="5">
        <v>0.25</v>
      </c>
      <c r="I622" s="5" t="s">
        <v>21</v>
      </c>
      <c r="J622" s="4" t="s">
        <v>13</v>
      </c>
      <c r="K622" s="1" t="str">
        <f>IF(E622&gt;=160000,"Intermedia",IF(E622&gt;=40000,IF(F622&gt;=7,"Intermedia","Pequeña"),IF(E622&gt;=20000,"Tipo I_II","Resto")))</f>
        <v>Resto</v>
      </c>
      <c r="L622" s="2" t="str">
        <f t="shared" si="14"/>
        <v>Resto</v>
      </c>
      <c r="N622" s="49"/>
      <c r="O622" s="50"/>
      <c r="P622" s="50"/>
      <c r="Q622" s="50"/>
    </row>
    <row r="623" spans="1:17" x14ac:dyDescent="0.25">
      <c r="A623" s="61" t="s">
        <v>507</v>
      </c>
      <c r="B623" s="65">
        <v>41524</v>
      </c>
      <c r="C623" s="3" t="s">
        <v>65</v>
      </c>
      <c r="D623" s="3" t="s">
        <v>508</v>
      </c>
      <c r="E623" s="1">
        <f>VLOOKUP($B623,Conteo_municipios!$A$2:$I$1123,5)</f>
        <v>16686</v>
      </c>
      <c r="F623" s="75">
        <f>VLOOKUP($B623,Conteo_municipios!$A$2:$I$1123,9)</f>
        <v>3.2</v>
      </c>
      <c r="G623" s="5">
        <v>5</v>
      </c>
      <c r="H623" s="5">
        <v>0.25</v>
      </c>
      <c r="I623" s="5" t="s">
        <v>21</v>
      </c>
      <c r="J623" s="4" t="s">
        <v>13</v>
      </c>
      <c r="K623" s="1" t="str">
        <f>IF(E623&gt;=160000,"Intermedia",IF(E623&gt;=40000,IF(F623&gt;=7,"Intermedia","Pequeña"),IF(E623&gt;=20000,"Tipo I_II","Resto")))</f>
        <v>Resto</v>
      </c>
      <c r="L623" s="2" t="str">
        <f t="shared" si="14"/>
        <v>Resto</v>
      </c>
      <c r="N623" s="49"/>
      <c r="O623" s="50"/>
      <c r="P623" s="50"/>
      <c r="Q623" s="50"/>
    </row>
    <row r="624" spans="1:17" x14ac:dyDescent="0.25">
      <c r="A624" s="61" t="s">
        <v>1622</v>
      </c>
      <c r="B624" s="65">
        <v>41530</v>
      </c>
      <c r="C624" s="3" t="s">
        <v>65</v>
      </c>
      <c r="D624" s="3" t="s">
        <v>922</v>
      </c>
      <c r="E624" s="1">
        <f>VLOOKUP($B624,Conteo_municipios!$A$2:$I$1123,5)</f>
        <v>1718</v>
      </c>
      <c r="F624" s="75">
        <f>VLOOKUP($B624,Conteo_municipios!$A$2:$I$1123,9)</f>
        <v>3.5</v>
      </c>
      <c r="G624" s="5">
        <v>6</v>
      </c>
      <c r="H624" s="5">
        <v>0.3</v>
      </c>
      <c r="I624" s="5" t="s">
        <v>21</v>
      </c>
      <c r="J624" s="4" t="s">
        <v>13</v>
      </c>
      <c r="K624" s="1" t="str">
        <f>IF(E624&gt;=160000,"Intermedia",IF(E624&gt;=40000,IF(F624&gt;=7,"Intermedia","Pequeña"),IF(E624&gt;=20000,"Tipo I_II","Resto")))</f>
        <v>Resto</v>
      </c>
      <c r="L624" s="2" t="str">
        <f t="shared" si="14"/>
        <v>Resto</v>
      </c>
      <c r="N624" s="49"/>
      <c r="O624" s="50"/>
      <c r="P624" s="50"/>
      <c r="Q624" s="50"/>
    </row>
    <row r="625" spans="1:17" x14ac:dyDescent="0.25">
      <c r="A625" s="61" t="s">
        <v>1073</v>
      </c>
      <c r="B625" s="65">
        <v>41548</v>
      </c>
      <c r="C625" s="3" t="s">
        <v>65</v>
      </c>
      <c r="D625" s="3" t="s">
        <v>1074</v>
      </c>
      <c r="E625" s="1">
        <f>VLOOKUP($B625,Conteo_municipios!$A$2:$I$1123,5)</f>
        <v>4552</v>
      </c>
      <c r="F625" s="75">
        <f>VLOOKUP($B625,Conteo_municipios!$A$2:$I$1123,9)</f>
        <v>3.2</v>
      </c>
      <c r="G625" s="5">
        <v>6</v>
      </c>
      <c r="H625" s="5">
        <v>0.3</v>
      </c>
      <c r="I625" s="5" t="s">
        <v>21</v>
      </c>
      <c r="J625" s="4" t="s">
        <v>13</v>
      </c>
      <c r="K625" s="1" t="str">
        <f>IF(E625&gt;=160000,"Intermedia",IF(E625&gt;=40000,IF(F625&gt;=7,"Intermedia","Pequeña"),IF(E625&gt;=20000,"Tipo I_II","Resto")))</f>
        <v>Resto</v>
      </c>
      <c r="L625" s="2" t="str">
        <f t="shared" si="14"/>
        <v>Resto</v>
      </c>
      <c r="N625" s="49"/>
      <c r="O625" s="50"/>
      <c r="P625" s="50"/>
      <c r="Q625" s="50"/>
    </row>
    <row r="626" spans="1:17" x14ac:dyDescent="0.25">
      <c r="A626" s="61" t="s">
        <v>166</v>
      </c>
      <c r="B626" s="65">
        <v>41551</v>
      </c>
      <c r="C626" s="3" t="s">
        <v>65</v>
      </c>
      <c r="D626" s="3" t="s">
        <v>167</v>
      </c>
      <c r="E626" s="1">
        <f>VLOOKUP($B626,Conteo_municipios!$A$2:$I$1123,5)</f>
        <v>77761</v>
      </c>
      <c r="F626" s="75">
        <f>VLOOKUP($B626,Conteo_municipios!$A$2:$I$1123,9)</f>
        <v>3.9</v>
      </c>
      <c r="G626" s="5">
        <v>6</v>
      </c>
      <c r="H626" s="5">
        <v>0.3</v>
      </c>
      <c r="I626" s="5" t="s">
        <v>21</v>
      </c>
      <c r="J626" s="4" t="s">
        <v>13</v>
      </c>
      <c r="K626" s="1" t="str">
        <f>IF(E626&gt;=160000,"Intermedia",IF(E626&gt;=40000,IF(F626&gt;=7,"Intermedia","Pequeña"),IF(E626&gt;=20000,"Tipo I_II","Resto")))</f>
        <v>Pequeña</v>
      </c>
      <c r="L626" s="2" t="str">
        <f t="shared" si="14"/>
        <v>Pequeña_H</v>
      </c>
      <c r="N626" s="49"/>
      <c r="O626" s="50"/>
      <c r="P626" s="50"/>
      <c r="Q626" s="50"/>
    </row>
    <row r="627" spans="1:17" x14ac:dyDescent="0.25">
      <c r="A627" s="61" t="s">
        <v>672</v>
      </c>
      <c r="B627" s="65">
        <v>41615</v>
      </c>
      <c r="C627" s="3" t="s">
        <v>65</v>
      </c>
      <c r="D627" s="3" t="s">
        <v>673</v>
      </c>
      <c r="E627" s="1">
        <f>VLOOKUP($B627,Conteo_municipios!$A$2:$I$1123,5)</f>
        <v>15857</v>
      </c>
      <c r="F627" s="75">
        <f>VLOOKUP($B627,Conteo_municipios!$A$2:$I$1123,9)</f>
        <v>3.6</v>
      </c>
      <c r="G627" s="5">
        <v>6</v>
      </c>
      <c r="H627" s="5">
        <v>0.3</v>
      </c>
      <c r="I627" s="5" t="s">
        <v>21</v>
      </c>
      <c r="J627" s="4" t="s">
        <v>13</v>
      </c>
      <c r="K627" s="1" t="str">
        <f>IF(E627&gt;=160000,"Intermedia",IF(E627&gt;=40000,IF(F627&gt;=7,"Intermedia","Pequeña"),IF(E627&gt;=20000,"Tipo I_II","Resto")))</f>
        <v>Resto</v>
      </c>
      <c r="L627" s="2" t="str">
        <f t="shared" si="14"/>
        <v>Resto</v>
      </c>
      <c r="N627" s="49"/>
      <c r="O627" s="50"/>
      <c r="P627" s="50"/>
      <c r="Q627" s="50"/>
    </row>
    <row r="628" spans="1:17" x14ac:dyDescent="0.25">
      <c r="A628" s="61" t="s">
        <v>1477</v>
      </c>
      <c r="B628" s="65">
        <v>41660</v>
      </c>
      <c r="C628" s="3" t="s">
        <v>65</v>
      </c>
      <c r="D628" s="3" t="s">
        <v>1478</v>
      </c>
      <c r="E628" s="1">
        <f>VLOOKUP($B628,Conteo_municipios!$A$2:$I$1123,5)</f>
        <v>2162</v>
      </c>
      <c r="F628" s="75">
        <f>VLOOKUP($B628,Conteo_municipios!$A$2:$I$1123,9)</f>
        <v>4.5</v>
      </c>
      <c r="G628" s="5">
        <v>5</v>
      </c>
      <c r="H628" s="5">
        <v>0.25</v>
      </c>
      <c r="I628" s="5" t="s">
        <v>21</v>
      </c>
      <c r="J628" s="4" t="s">
        <v>13</v>
      </c>
      <c r="K628" s="1" t="str">
        <f>IF(E628&gt;=160000,"Intermedia",IF(E628&gt;=40000,IF(F628&gt;=7,"Intermedia","Pequeña"),IF(E628&gt;=20000,"Tipo I_II","Resto")))</f>
        <v>Resto</v>
      </c>
      <c r="L628" s="2" t="str">
        <f t="shared" si="14"/>
        <v>Resto</v>
      </c>
      <c r="N628" s="49"/>
      <c r="O628" s="50"/>
      <c r="P628" s="50"/>
      <c r="Q628" s="50"/>
    </row>
    <row r="629" spans="1:17" x14ac:dyDescent="0.25">
      <c r="A629" s="61" t="s">
        <v>622</v>
      </c>
      <c r="B629" s="65">
        <v>41668</v>
      </c>
      <c r="C629" s="3" t="s">
        <v>65</v>
      </c>
      <c r="D629" s="3" t="s">
        <v>623</v>
      </c>
      <c r="E629" s="1">
        <f>VLOOKUP($B629,Conteo_municipios!$A$2:$I$1123,5)</f>
        <v>12653</v>
      </c>
      <c r="F629" s="75">
        <f>VLOOKUP($B629,Conteo_municipios!$A$2:$I$1123,9)</f>
        <v>3.5</v>
      </c>
      <c r="G629" s="5">
        <v>5</v>
      </c>
      <c r="H629" s="5">
        <v>0.25</v>
      </c>
      <c r="I629" s="5" t="s">
        <v>21</v>
      </c>
      <c r="J629" s="4" t="s">
        <v>13</v>
      </c>
      <c r="K629" s="1" t="str">
        <f>IF(E629&gt;=160000,"Intermedia",IF(E629&gt;=40000,IF(F629&gt;=7,"Intermedia","Pequeña"),IF(E629&gt;=20000,"Tipo I_II","Resto")))</f>
        <v>Resto</v>
      </c>
      <c r="L629" s="2" t="str">
        <f t="shared" si="14"/>
        <v>Resto</v>
      </c>
      <c r="N629" s="49"/>
      <c r="O629" s="50"/>
      <c r="P629" s="50"/>
      <c r="Q629" s="50"/>
    </row>
    <row r="630" spans="1:17" x14ac:dyDescent="0.25">
      <c r="A630" s="61" t="s">
        <v>1359</v>
      </c>
      <c r="B630" s="65">
        <v>41676</v>
      </c>
      <c r="C630" s="3" t="s">
        <v>65</v>
      </c>
      <c r="D630" s="3" t="s">
        <v>1360</v>
      </c>
      <c r="E630" s="1">
        <f>VLOOKUP($B630,Conteo_municipios!$A$2:$I$1123,5)</f>
        <v>2854</v>
      </c>
      <c r="F630" s="75">
        <f>VLOOKUP($B630,Conteo_municipios!$A$2:$I$1123,9)</f>
        <v>3.4</v>
      </c>
      <c r="G630" s="5">
        <v>5</v>
      </c>
      <c r="H630" s="5">
        <v>0.25</v>
      </c>
      <c r="I630" s="5" t="s">
        <v>21</v>
      </c>
      <c r="J630" s="4" t="s">
        <v>13</v>
      </c>
      <c r="K630" s="1" t="str">
        <f>IF(E630&gt;=160000,"Intermedia",IF(E630&gt;=40000,IF(F630&gt;=7,"Intermedia","Pequeña"),IF(E630&gt;=20000,"Tipo I_II","Resto")))</f>
        <v>Resto</v>
      </c>
      <c r="L630" s="2" t="str">
        <f t="shared" si="14"/>
        <v>Resto</v>
      </c>
      <c r="N630" s="49"/>
      <c r="O630" s="50"/>
      <c r="P630" s="50"/>
      <c r="Q630" s="50"/>
    </row>
    <row r="631" spans="1:17" x14ac:dyDescent="0.25">
      <c r="A631" s="61" t="s">
        <v>1250</v>
      </c>
      <c r="B631" s="65">
        <v>41770</v>
      </c>
      <c r="C631" s="3" t="s">
        <v>65</v>
      </c>
      <c r="D631" s="3" t="s">
        <v>1251</v>
      </c>
      <c r="E631" s="1">
        <f>VLOOKUP($B631,Conteo_municipios!$A$2:$I$1123,5)</f>
        <v>6143</v>
      </c>
      <c r="F631" s="75">
        <f>VLOOKUP($B631,Conteo_municipios!$A$2:$I$1123,9)</f>
        <v>3.5</v>
      </c>
      <c r="G631" s="5">
        <v>6</v>
      </c>
      <c r="H631" s="5">
        <v>0.3</v>
      </c>
      <c r="I631" s="5" t="s">
        <v>21</v>
      </c>
      <c r="J631" s="4" t="s">
        <v>13</v>
      </c>
      <c r="K631" s="1" t="str">
        <f>IF(E631&gt;=160000,"Intermedia",IF(E631&gt;=40000,IF(F631&gt;=7,"Intermedia","Pequeña"),IF(E631&gt;=20000,"Tipo I_II","Resto")))</f>
        <v>Resto</v>
      </c>
      <c r="L631" s="2" t="str">
        <f t="shared" si="14"/>
        <v>Resto</v>
      </c>
      <c r="N631" s="49"/>
      <c r="O631" s="50"/>
      <c r="P631" s="50"/>
      <c r="Q631" s="50"/>
    </row>
    <row r="632" spans="1:17" x14ac:dyDescent="0.25">
      <c r="A632" s="61" t="s">
        <v>1083</v>
      </c>
      <c r="B632" s="65">
        <v>41791</v>
      </c>
      <c r="C632" s="3" t="s">
        <v>65</v>
      </c>
      <c r="D632" s="3" t="s">
        <v>1084</v>
      </c>
      <c r="E632" s="1">
        <f>VLOOKUP($B632,Conteo_municipios!$A$2:$I$1123,5)</f>
        <v>7701</v>
      </c>
      <c r="F632" s="75">
        <f>VLOOKUP($B632,Conteo_municipios!$A$2:$I$1123,9)</f>
        <v>3.5</v>
      </c>
      <c r="G632" s="5">
        <v>6</v>
      </c>
      <c r="H632" s="5">
        <v>0.3</v>
      </c>
      <c r="I632" s="5" t="s">
        <v>21</v>
      </c>
      <c r="J632" s="4" t="s">
        <v>13</v>
      </c>
      <c r="K632" s="1" t="str">
        <f>IF(E632&gt;=160000,"Intermedia",IF(E632&gt;=40000,IF(F632&gt;=7,"Intermedia","Pequeña"),IF(E632&gt;=20000,"Tipo I_II","Resto")))</f>
        <v>Resto</v>
      </c>
      <c r="L632" s="2" t="str">
        <f t="shared" si="14"/>
        <v>Resto</v>
      </c>
      <c r="N632" s="49"/>
      <c r="O632" s="50"/>
      <c r="P632" s="50"/>
      <c r="Q632" s="50"/>
    </row>
    <row r="633" spans="1:17" x14ac:dyDescent="0.25">
      <c r="A633" s="61" t="s">
        <v>1014</v>
      </c>
      <c r="B633" s="65">
        <v>41797</v>
      </c>
      <c r="C633" s="3" t="s">
        <v>65</v>
      </c>
      <c r="D633" s="3" t="s">
        <v>1015</v>
      </c>
      <c r="E633" s="1">
        <f>VLOOKUP($B633,Conteo_municipios!$A$2:$I$1123,5)</f>
        <v>6758</v>
      </c>
      <c r="F633" s="75">
        <f>VLOOKUP($B633,Conteo_municipios!$A$2:$I$1123,9)</f>
        <v>3.1</v>
      </c>
      <c r="G633" s="5">
        <v>5</v>
      </c>
      <c r="H633" s="5">
        <v>0.25</v>
      </c>
      <c r="I633" s="5" t="s">
        <v>21</v>
      </c>
      <c r="J633" s="4" t="s">
        <v>13</v>
      </c>
      <c r="K633" s="1" t="str">
        <f>IF(E633&gt;=160000,"Intermedia",IF(E633&gt;=40000,IF(F633&gt;=7,"Intermedia","Pequeña"),IF(E633&gt;=20000,"Tipo I_II","Resto")))</f>
        <v>Resto</v>
      </c>
      <c r="L633" s="2" t="str">
        <f t="shared" si="14"/>
        <v>Resto</v>
      </c>
      <c r="N633" s="49"/>
      <c r="O633" s="50"/>
      <c r="P633" s="50"/>
      <c r="Q633" s="50"/>
    </row>
    <row r="634" spans="1:17" x14ac:dyDescent="0.25">
      <c r="A634" s="61" t="s">
        <v>913</v>
      </c>
      <c r="B634" s="65">
        <v>41799</v>
      </c>
      <c r="C634" s="3" t="s">
        <v>65</v>
      </c>
      <c r="D634" s="3" t="s">
        <v>914</v>
      </c>
      <c r="E634" s="1">
        <f>VLOOKUP($B634,Conteo_municipios!$A$2:$I$1123,5)</f>
        <v>6206</v>
      </c>
      <c r="F634" s="75">
        <f>VLOOKUP($B634,Conteo_municipios!$A$2:$I$1123,9)</f>
        <v>2.9</v>
      </c>
      <c r="G634" s="5">
        <v>6</v>
      </c>
      <c r="H634" s="5">
        <v>0.3</v>
      </c>
      <c r="I634" s="5" t="s">
        <v>21</v>
      </c>
      <c r="J634" s="4" t="s">
        <v>13</v>
      </c>
      <c r="K634" s="1" t="str">
        <f>IF(E634&gt;=160000,"Intermedia",IF(E634&gt;=40000,IF(F634&gt;=7,"Intermedia","Pequeña"),IF(E634&gt;=20000,"Tipo I_II","Resto")))</f>
        <v>Resto</v>
      </c>
      <c r="L634" s="2" t="str">
        <f t="shared" si="14"/>
        <v>Resto</v>
      </c>
      <c r="N634" s="49"/>
      <c r="O634" s="50"/>
      <c r="P634" s="50"/>
      <c r="Q634" s="50"/>
    </row>
    <row r="635" spans="1:17" x14ac:dyDescent="0.25">
      <c r="A635" s="61" t="s">
        <v>1125</v>
      </c>
      <c r="B635" s="65">
        <v>41801</v>
      </c>
      <c r="C635" s="3" t="s">
        <v>65</v>
      </c>
      <c r="D635" s="3" t="s">
        <v>1126</v>
      </c>
      <c r="E635" s="1">
        <f>VLOOKUP($B635,Conteo_municipios!$A$2:$I$1123,5)</f>
        <v>3936</v>
      </c>
      <c r="F635" s="75">
        <f>VLOOKUP($B635,Conteo_municipios!$A$2:$I$1123,9)</f>
        <v>3.2</v>
      </c>
      <c r="G635" s="5">
        <v>5</v>
      </c>
      <c r="H635" s="5">
        <v>0.25</v>
      </c>
      <c r="I635" s="5" t="s">
        <v>21</v>
      </c>
      <c r="J635" s="4" t="s">
        <v>13</v>
      </c>
      <c r="K635" s="1" t="str">
        <f>IF(E635&gt;=160000,"Intermedia",IF(E635&gt;=40000,IF(F635&gt;=7,"Intermedia","Pequeña"),IF(E635&gt;=20000,"Tipo I_II","Resto")))</f>
        <v>Resto</v>
      </c>
      <c r="L635" s="2" t="str">
        <f t="shared" si="14"/>
        <v>Resto</v>
      </c>
      <c r="N635" s="49"/>
      <c r="O635" s="50"/>
      <c r="P635" s="50"/>
      <c r="Q635" s="50"/>
    </row>
    <row r="636" spans="1:17" x14ac:dyDescent="0.25">
      <c r="A636" s="61" t="s">
        <v>804</v>
      </c>
      <c r="B636" s="65">
        <v>41807</v>
      </c>
      <c r="C636" s="3" t="s">
        <v>65</v>
      </c>
      <c r="D636" s="3" t="s">
        <v>805</v>
      </c>
      <c r="E636" s="1">
        <f>VLOOKUP($B636,Conteo_municipios!$A$2:$I$1123,5)</f>
        <v>9609</v>
      </c>
      <c r="F636" s="75">
        <f>VLOOKUP($B636,Conteo_municipios!$A$2:$I$1123,9)</f>
        <v>4.0999999999999996</v>
      </c>
      <c r="G636" s="5">
        <v>6</v>
      </c>
      <c r="H636" s="5">
        <v>0.3</v>
      </c>
      <c r="I636" s="5" t="s">
        <v>21</v>
      </c>
      <c r="J636" s="4" t="s">
        <v>13</v>
      </c>
      <c r="K636" s="1" t="str">
        <f>IF(E636&gt;=160000,"Intermedia",IF(E636&gt;=40000,IF(F636&gt;=7,"Intermedia","Pequeña"),IF(E636&gt;=20000,"Tipo I_II","Resto")))</f>
        <v>Resto</v>
      </c>
      <c r="L636" s="2" t="str">
        <f t="shared" si="14"/>
        <v>Resto</v>
      </c>
      <c r="N636" s="49"/>
      <c r="O636" s="50"/>
      <c r="P636" s="50"/>
      <c r="Q636" s="50"/>
    </row>
    <row r="637" spans="1:17" x14ac:dyDescent="0.25">
      <c r="A637" s="61" t="s">
        <v>1420</v>
      </c>
      <c r="B637" s="65">
        <v>41872</v>
      </c>
      <c r="C637" s="3" t="s">
        <v>65</v>
      </c>
      <c r="D637" s="3" t="s">
        <v>1421</v>
      </c>
      <c r="E637" s="1">
        <f>VLOOKUP($B637,Conteo_municipios!$A$2:$I$1123,5)</f>
        <v>5884</v>
      </c>
      <c r="F637" s="75">
        <f>VLOOKUP($B637,Conteo_municipios!$A$2:$I$1123,9)</f>
        <v>3</v>
      </c>
      <c r="G637" s="5">
        <v>5</v>
      </c>
      <c r="H637" s="5">
        <v>0.25</v>
      </c>
      <c r="I637" s="5" t="s">
        <v>21</v>
      </c>
      <c r="J637" s="4" t="s">
        <v>13</v>
      </c>
      <c r="K637" s="1" t="str">
        <f>IF(E637&gt;=160000,"Intermedia",IF(E637&gt;=40000,IF(F637&gt;=7,"Intermedia","Pequeña"),IF(E637&gt;=20000,"Tipo I_II","Resto")))</f>
        <v>Resto</v>
      </c>
      <c r="L637" s="2" t="str">
        <f t="shared" si="14"/>
        <v>Resto</v>
      </c>
      <c r="N637" s="49"/>
      <c r="O637" s="50"/>
      <c r="P637" s="50"/>
      <c r="Q637" s="50"/>
    </row>
    <row r="638" spans="1:17" x14ac:dyDescent="0.25">
      <c r="A638" s="61" t="s">
        <v>806</v>
      </c>
      <c r="B638" s="65">
        <v>41885</v>
      </c>
      <c r="C638" s="3" t="s">
        <v>65</v>
      </c>
      <c r="D638" s="3" t="s">
        <v>807</v>
      </c>
      <c r="E638" s="1">
        <f>VLOOKUP($B638,Conteo_municipios!$A$2:$I$1123,5)</f>
        <v>6173</v>
      </c>
      <c r="F638" s="75">
        <f>VLOOKUP($B638,Conteo_municipios!$A$2:$I$1123,9)</f>
        <v>3.1</v>
      </c>
      <c r="G638" s="5">
        <v>5</v>
      </c>
      <c r="H638" s="5">
        <v>0.25</v>
      </c>
      <c r="I638" s="5" t="s">
        <v>21</v>
      </c>
      <c r="J638" s="4" t="s">
        <v>13</v>
      </c>
      <c r="K638" s="1" t="str">
        <f>IF(E638&gt;=160000,"Intermedia",IF(E638&gt;=40000,IF(F638&gt;=7,"Intermedia","Pequeña"),IF(E638&gt;=20000,"Tipo I_II","Resto")))</f>
        <v>Resto</v>
      </c>
      <c r="L638" s="2" t="str">
        <f t="shared" si="14"/>
        <v>Resto</v>
      </c>
      <c r="N638" s="49"/>
      <c r="O638" s="50"/>
      <c r="P638" s="50"/>
      <c r="Q638" s="50"/>
    </row>
    <row r="639" spans="1:17" x14ac:dyDescent="0.25">
      <c r="A639" s="61" t="s">
        <v>100</v>
      </c>
      <c r="B639" s="65">
        <v>44001</v>
      </c>
      <c r="C639" s="3" t="s">
        <v>101</v>
      </c>
      <c r="D639" s="3" t="s">
        <v>102</v>
      </c>
      <c r="E639" s="1">
        <f>VLOOKUP($B639,Conteo_municipios!$A$2:$I$1123,5)</f>
        <v>132983</v>
      </c>
      <c r="F639" s="75">
        <f>VLOOKUP($B639,Conteo_municipios!$A$2:$I$1123,9)</f>
        <v>4.5</v>
      </c>
      <c r="G639" s="5">
        <v>2</v>
      </c>
      <c r="H639" s="5">
        <v>0.1</v>
      </c>
      <c r="I639" s="5" t="s">
        <v>25</v>
      </c>
      <c r="J639" s="4" t="s">
        <v>26</v>
      </c>
      <c r="K639" s="1" t="str">
        <f>IF(E639&gt;=160000,"Intermedia",IF(E639&gt;=40000,IF(F639&gt;=7,"Intermedia","Pequeña"),IF(E639&gt;=20000,"Tipo I_II","Resto")))</f>
        <v>Pequeña</v>
      </c>
      <c r="L639" s="2" t="str">
        <f t="shared" si="14"/>
        <v>Pequeña_L|M</v>
      </c>
      <c r="N639" s="49"/>
      <c r="O639" s="50"/>
      <c r="P639" s="50"/>
      <c r="Q639" s="50"/>
    </row>
    <row r="640" spans="1:17" x14ac:dyDescent="0.25">
      <c r="A640" s="61" t="s">
        <v>616</v>
      </c>
      <c r="B640" s="65">
        <v>44035</v>
      </c>
      <c r="C640" s="3" t="s">
        <v>101</v>
      </c>
      <c r="D640" s="3" t="s">
        <v>617</v>
      </c>
      <c r="E640" s="1">
        <f>VLOOKUP($B640,Conteo_municipios!$A$2:$I$1123,5)</f>
        <v>16762</v>
      </c>
      <c r="F640" s="75">
        <f>VLOOKUP($B640,Conteo_municipios!$A$2:$I$1123,9)</f>
        <v>4.8999999999999995</v>
      </c>
      <c r="G640" s="5">
        <v>2</v>
      </c>
      <c r="H640" s="5">
        <v>0.1</v>
      </c>
      <c r="I640" s="5" t="s">
        <v>25</v>
      </c>
      <c r="J640" s="4" t="s">
        <v>26</v>
      </c>
      <c r="K640" s="1" t="str">
        <f>IF(E640&gt;=160000,"Intermedia",IF(E640&gt;=40000,IF(F640&gt;=7,"Intermedia","Pequeña"),IF(E640&gt;=20000,"Tipo I_II","Resto")))</f>
        <v>Resto</v>
      </c>
      <c r="L640" s="2" t="str">
        <f t="shared" si="14"/>
        <v>Resto</v>
      </c>
      <c r="N640" s="49"/>
      <c r="O640" s="50"/>
      <c r="P640" s="50"/>
      <c r="Q640" s="50"/>
    </row>
    <row r="641" spans="1:17" x14ac:dyDescent="0.25">
      <c r="A641" s="61" t="s">
        <v>493</v>
      </c>
      <c r="B641" s="65">
        <v>44078</v>
      </c>
      <c r="C641" s="3" t="s">
        <v>101</v>
      </c>
      <c r="D641" s="3" t="s">
        <v>494</v>
      </c>
      <c r="E641" s="1">
        <f>VLOOKUP($B641,Conteo_municipios!$A$2:$I$1123,5)</f>
        <v>19768</v>
      </c>
      <c r="F641" s="75">
        <f>VLOOKUP($B641,Conteo_municipios!$A$2:$I$1123,9)</f>
        <v>6.3999999999999995</v>
      </c>
      <c r="G641" s="5">
        <v>3</v>
      </c>
      <c r="H641" s="5">
        <v>0.15</v>
      </c>
      <c r="I641" s="5" t="s">
        <v>12</v>
      </c>
      <c r="J641" s="4" t="s">
        <v>26</v>
      </c>
      <c r="K641" s="1" t="str">
        <f>IF(E641&gt;=160000,"Intermedia",IF(E641&gt;=40000,IF(F641&gt;=7,"Intermedia","Pequeña"),IF(E641&gt;=20000,"Tipo I_II","Resto")))</f>
        <v>Resto</v>
      </c>
      <c r="L641" s="2" t="str">
        <f t="shared" si="14"/>
        <v>Resto</v>
      </c>
      <c r="N641" s="49"/>
      <c r="O641" s="50"/>
      <c r="P641" s="50"/>
      <c r="Q641" s="50"/>
    </row>
    <row r="642" spans="1:17" x14ac:dyDescent="0.25">
      <c r="A642" s="61" t="s">
        <v>1296</v>
      </c>
      <c r="B642" s="65">
        <v>44090</v>
      </c>
      <c r="C642" s="3" t="s">
        <v>101</v>
      </c>
      <c r="D642" s="3" t="s">
        <v>1297</v>
      </c>
      <c r="E642" s="1">
        <f>VLOOKUP($B642,Conteo_municipios!$A$2:$I$1123,5)</f>
        <v>20395</v>
      </c>
      <c r="F642" s="75">
        <f>VLOOKUP($B642,Conteo_municipios!$A$2:$I$1123,9)</f>
        <v>4.1999999999999993</v>
      </c>
      <c r="G642" s="5">
        <v>3</v>
      </c>
      <c r="H642" s="5">
        <v>0.15</v>
      </c>
      <c r="I642" s="5" t="s">
        <v>12</v>
      </c>
      <c r="J642" s="4" t="s">
        <v>26</v>
      </c>
      <c r="K642" s="1" t="str">
        <f>IF(E642&gt;=160000,"Intermedia",IF(E642&gt;=40000,IF(F642&gt;=7,"Intermedia","Pequeña"),IF(E642&gt;=20000,"Tipo I_II","Resto")))</f>
        <v>Tipo I_II</v>
      </c>
      <c r="L642" s="2" t="str">
        <f t="shared" si="14"/>
        <v>Tipo I_II_L|M</v>
      </c>
      <c r="N642" s="49"/>
      <c r="O642" s="50"/>
      <c r="P642" s="50"/>
      <c r="Q642" s="50"/>
    </row>
    <row r="643" spans="1:17" x14ac:dyDescent="0.25">
      <c r="A643" s="61" t="s">
        <v>1137</v>
      </c>
      <c r="B643" s="65">
        <v>44098</v>
      </c>
      <c r="C643" s="3" t="s">
        <v>101</v>
      </c>
      <c r="D643" s="3" t="s">
        <v>1138</v>
      </c>
      <c r="E643" s="1">
        <f>VLOOKUP($B643,Conteo_municipios!$A$2:$I$1123,5)</f>
        <v>9460</v>
      </c>
      <c r="F643" s="75">
        <f>VLOOKUP($B643,Conteo_municipios!$A$2:$I$1123,9)</f>
        <v>3.8000000000000003</v>
      </c>
      <c r="G643" s="5">
        <v>3</v>
      </c>
      <c r="H643" s="5">
        <v>0.15</v>
      </c>
      <c r="I643" s="5" t="s">
        <v>12</v>
      </c>
      <c r="J643" s="4" t="s">
        <v>26</v>
      </c>
      <c r="K643" s="1" t="str">
        <f>IF(E643&gt;=160000,"Intermedia",IF(E643&gt;=40000,IF(F643&gt;=7,"Intermedia","Pequeña"),IF(E643&gt;=20000,"Tipo I_II","Resto")))</f>
        <v>Resto</v>
      </c>
      <c r="L643" s="2" t="str">
        <f t="shared" si="14"/>
        <v>Resto</v>
      </c>
      <c r="N643" s="49"/>
      <c r="O643" s="50"/>
      <c r="P643" s="50"/>
      <c r="Q643" s="50"/>
    </row>
    <row r="644" spans="1:17" x14ac:dyDescent="0.25">
      <c r="A644" s="61" t="s">
        <v>940</v>
      </c>
      <c r="B644" s="65">
        <v>44110</v>
      </c>
      <c r="C644" s="3" t="s">
        <v>101</v>
      </c>
      <c r="D644" s="3" t="s">
        <v>941</v>
      </c>
      <c r="E644" s="1">
        <f>VLOOKUP($B644,Conteo_municipios!$A$2:$I$1123,5)</f>
        <v>6249</v>
      </c>
      <c r="F644" s="75">
        <f>VLOOKUP($B644,Conteo_municipios!$A$2:$I$1123,9)</f>
        <v>4.3999999999999995</v>
      </c>
      <c r="G644" s="5">
        <v>2</v>
      </c>
      <c r="H644" s="5">
        <v>0.1</v>
      </c>
      <c r="I644" s="5" t="s">
        <v>25</v>
      </c>
      <c r="J644" s="4" t="s">
        <v>26</v>
      </c>
      <c r="K644" s="1" t="str">
        <f>IF(E644&gt;=160000,"Intermedia",IF(E644&gt;=40000,IF(F644&gt;=7,"Intermedia","Pequeña"),IF(E644&gt;=20000,"Tipo I_II","Resto")))</f>
        <v>Resto</v>
      </c>
      <c r="L644" s="2" t="str">
        <f t="shared" si="14"/>
        <v>Resto</v>
      </c>
      <c r="N644" s="49"/>
      <c r="O644" s="50"/>
      <c r="P644" s="50"/>
      <c r="Q644" s="50"/>
    </row>
    <row r="645" spans="1:17" x14ac:dyDescent="0.25">
      <c r="A645" s="61" t="s">
        <v>375</v>
      </c>
      <c r="B645" s="65">
        <v>44279</v>
      </c>
      <c r="C645" s="3" t="s">
        <v>101</v>
      </c>
      <c r="D645" s="3" t="s">
        <v>376</v>
      </c>
      <c r="E645" s="1">
        <f>VLOOKUP($B645,Conteo_municipios!$A$2:$I$1123,5)</f>
        <v>38651</v>
      </c>
      <c r="F645" s="75">
        <f>VLOOKUP($B645,Conteo_municipios!$A$2:$I$1123,9)</f>
        <v>4.1999999999999993</v>
      </c>
      <c r="G645" s="5">
        <v>3</v>
      </c>
      <c r="H645" s="5">
        <v>0.15</v>
      </c>
      <c r="I645" s="5" t="s">
        <v>12</v>
      </c>
      <c r="J645" s="4" t="s">
        <v>26</v>
      </c>
      <c r="K645" s="1" t="str">
        <f>IF(E645&gt;=160000,"Intermedia",IF(E645&gt;=40000,IF(F645&gt;=7,"Intermedia","Pequeña"),IF(E645&gt;=20000,"Tipo I_II","Resto")))</f>
        <v>Tipo I_II</v>
      </c>
      <c r="L645" s="2" t="str">
        <f t="shared" si="14"/>
        <v>Tipo I_II_L|M</v>
      </c>
      <c r="N645" s="49"/>
      <c r="O645" s="50"/>
      <c r="P645" s="50"/>
      <c r="Q645" s="50"/>
    </row>
    <row r="646" spans="1:17" x14ac:dyDescent="0.25">
      <c r="A646" s="61" t="s">
        <v>681</v>
      </c>
      <c r="B646" s="65">
        <v>44378</v>
      </c>
      <c r="C646" s="3" t="s">
        <v>101</v>
      </c>
      <c r="D646" s="3" t="s">
        <v>682</v>
      </c>
      <c r="E646" s="1">
        <f>VLOOKUP($B646,Conteo_municipios!$A$2:$I$1123,5)</f>
        <v>12706</v>
      </c>
      <c r="F646" s="75">
        <f>VLOOKUP($B646,Conteo_municipios!$A$2:$I$1123,9)</f>
        <v>3.6</v>
      </c>
      <c r="G646" s="5">
        <v>3</v>
      </c>
      <c r="H646" s="5">
        <v>0.15</v>
      </c>
      <c r="I646" s="5" t="s">
        <v>12</v>
      </c>
      <c r="J646" s="4" t="s">
        <v>26</v>
      </c>
      <c r="K646" s="1" t="str">
        <f>IF(E646&gt;=160000,"Intermedia",IF(E646&gt;=40000,IF(F646&gt;=7,"Intermedia","Pequeña"),IF(E646&gt;=20000,"Tipo I_II","Resto")))</f>
        <v>Resto</v>
      </c>
      <c r="L646" s="2" t="str">
        <f t="shared" si="14"/>
        <v>Resto</v>
      </c>
      <c r="N646" s="49"/>
      <c r="O646" s="50"/>
      <c r="P646" s="50"/>
      <c r="Q646" s="50"/>
    </row>
    <row r="647" spans="1:17" x14ac:dyDescent="0.25">
      <c r="A647" s="61" t="s">
        <v>1537</v>
      </c>
      <c r="B647" s="65">
        <v>44420</v>
      </c>
      <c r="C647" s="3" t="s">
        <v>101</v>
      </c>
      <c r="D647" s="3" t="s">
        <v>1538</v>
      </c>
      <c r="E647" s="1">
        <f>VLOOKUP($B647,Conteo_municipios!$A$2:$I$1123,5)</f>
        <v>2194</v>
      </c>
      <c r="F647" s="75">
        <f>VLOOKUP($B647,Conteo_municipios!$A$2:$I$1123,9)</f>
        <v>4.3999999999999995</v>
      </c>
      <c r="G647" s="5">
        <v>2</v>
      </c>
      <c r="H647" s="5">
        <v>0.1</v>
      </c>
      <c r="I647" s="5" t="s">
        <v>25</v>
      </c>
      <c r="J647" s="4" t="s">
        <v>26</v>
      </c>
      <c r="K647" s="1" t="str">
        <f>IF(E647&gt;=160000,"Intermedia",IF(E647&gt;=40000,IF(F647&gt;=7,"Intermedia","Pequeña"),IF(E647&gt;=20000,"Tipo I_II","Resto")))</f>
        <v>Resto</v>
      </c>
      <c r="L647" s="2" t="str">
        <f t="shared" si="14"/>
        <v>Resto</v>
      </c>
      <c r="N647" s="49"/>
      <c r="O647" s="50"/>
      <c r="P647" s="50"/>
      <c r="Q647" s="50"/>
    </row>
    <row r="648" spans="1:17" x14ac:dyDescent="0.25">
      <c r="A648" s="61" t="s">
        <v>160</v>
      </c>
      <c r="B648" s="65">
        <v>44430</v>
      </c>
      <c r="C648" s="3" t="s">
        <v>101</v>
      </c>
      <c r="D648" s="3" t="s">
        <v>161</v>
      </c>
      <c r="E648" s="1">
        <f>VLOOKUP($B648,Conteo_municipios!$A$2:$I$1123,5)</f>
        <v>96790</v>
      </c>
      <c r="F648" s="75">
        <f>VLOOKUP($B648,Conteo_municipios!$A$2:$I$1123,9)</f>
        <v>5.8</v>
      </c>
      <c r="G648" s="5">
        <v>2</v>
      </c>
      <c r="H648" s="5">
        <v>0.1</v>
      </c>
      <c r="I648" s="5" t="s">
        <v>25</v>
      </c>
      <c r="J648" s="4" t="s">
        <v>26</v>
      </c>
      <c r="K648" s="1" t="str">
        <f>IF(E648&gt;=160000,"Intermedia",IF(E648&gt;=40000,IF(F648&gt;=7,"Intermedia","Pequeña"),IF(E648&gt;=20000,"Tipo I_II","Resto")))</f>
        <v>Pequeña</v>
      </c>
      <c r="L648" s="2" t="str">
        <f t="shared" si="14"/>
        <v>Pequeña_L|M</v>
      </c>
      <c r="N648" s="49"/>
      <c r="O648" s="50"/>
      <c r="P648" s="50"/>
      <c r="Q648" s="50"/>
    </row>
    <row r="649" spans="1:17" x14ac:dyDescent="0.25">
      <c r="A649" s="61" t="s">
        <v>290</v>
      </c>
      <c r="B649" s="65">
        <v>44560</v>
      </c>
      <c r="C649" s="3" t="s">
        <v>101</v>
      </c>
      <c r="D649" s="3" t="s">
        <v>291</v>
      </c>
      <c r="E649" s="1">
        <f>VLOOKUP($B649,Conteo_municipios!$A$2:$I$1123,5)</f>
        <v>8757</v>
      </c>
      <c r="F649" s="75">
        <f>VLOOKUP($B649,Conteo_municipios!$A$2:$I$1123,9)</f>
        <v>4.1999999999999993</v>
      </c>
      <c r="G649" s="5">
        <v>2</v>
      </c>
      <c r="H649" s="5">
        <v>0.1</v>
      </c>
      <c r="I649" s="5" t="s">
        <v>25</v>
      </c>
      <c r="J649" s="4" t="s">
        <v>26</v>
      </c>
      <c r="K649" s="1" t="str">
        <f>IF(E649&gt;=160000,"Intermedia",IF(E649&gt;=40000,IF(F649&gt;=7,"Intermedia","Pequeña"),IF(E649&gt;=20000,"Tipo I_II","Resto")))</f>
        <v>Resto</v>
      </c>
      <c r="L649" s="2" t="str">
        <f t="shared" si="14"/>
        <v>Resto</v>
      </c>
      <c r="N649" s="49"/>
      <c r="O649" s="50"/>
      <c r="P649" s="50"/>
      <c r="Q649" s="50"/>
    </row>
    <row r="650" spans="1:17" x14ac:dyDescent="0.25">
      <c r="A650" s="61" t="s">
        <v>405</v>
      </c>
      <c r="B650" s="65">
        <v>44650</v>
      </c>
      <c r="C650" s="3" t="s">
        <v>101</v>
      </c>
      <c r="D650" s="3" t="s">
        <v>406</v>
      </c>
      <c r="E650" s="1">
        <f>VLOOKUP($B650,Conteo_municipios!$A$2:$I$1123,5)</f>
        <v>40145</v>
      </c>
      <c r="F650" s="75">
        <f>VLOOKUP($B650,Conteo_municipios!$A$2:$I$1123,9)</f>
        <v>3.8000000000000003</v>
      </c>
      <c r="G650" s="5">
        <v>3</v>
      </c>
      <c r="H650" s="5">
        <v>0.15</v>
      </c>
      <c r="I650" s="5" t="s">
        <v>12</v>
      </c>
      <c r="J650" s="4" t="s">
        <v>26</v>
      </c>
      <c r="K650" s="1" t="str">
        <f>IF(E650&gt;=160000,"Intermedia",IF(E650&gt;=40000,IF(F650&gt;=7,"Intermedia","Pequeña"),IF(E650&gt;=20000,"Tipo I_II","Resto")))</f>
        <v>Pequeña</v>
      </c>
      <c r="L650" s="2" t="str">
        <f t="shared" si="14"/>
        <v>Pequeña_L|M</v>
      </c>
      <c r="N650" s="49"/>
      <c r="O650" s="50"/>
      <c r="P650" s="50"/>
      <c r="Q650" s="50"/>
    </row>
    <row r="651" spans="1:17" x14ac:dyDescent="0.25">
      <c r="A651" s="61" t="s">
        <v>936</v>
      </c>
      <c r="B651" s="65">
        <v>44847</v>
      </c>
      <c r="C651" s="3" t="s">
        <v>101</v>
      </c>
      <c r="D651" s="3" t="s">
        <v>937</v>
      </c>
      <c r="E651" s="1">
        <f>VLOOKUP($B651,Conteo_municipios!$A$2:$I$1123,5)</f>
        <v>6921</v>
      </c>
      <c r="F651" s="75">
        <f>VLOOKUP($B651,Conteo_municipios!$A$2:$I$1123,9)</f>
        <v>3.1</v>
      </c>
      <c r="G651" s="5">
        <v>3</v>
      </c>
      <c r="H651" s="5">
        <v>0.15</v>
      </c>
      <c r="I651" s="5" t="s">
        <v>12</v>
      </c>
      <c r="J651" s="4" t="s">
        <v>26</v>
      </c>
      <c r="K651" s="1" t="str">
        <f>IF(E651&gt;=160000,"Intermedia",IF(E651&gt;=40000,IF(F651&gt;=7,"Intermedia","Pequeña"),IF(E651&gt;=20000,"Tipo I_II","Resto")))</f>
        <v>Resto</v>
      </c>
      <c r="L651" s="2" t="str">
        <f t="shared" si="14"/>
        <v>Resto</v>
      </c>
      <c r="N651" s="49"/>
      <c r="O651" s="50"/>
      <c r="P651" s="50"/>
      <c r="Q651" s="50"/>
    </row>
    <row r="652" spans="1:17" x14ac:dyDescent="0.25">
      <c r="A652" s="61" t="s">
        <v>752</v>
      </c>
      <c r="B652" s="65">
        <v>44855</v>
      </c>
      <c r="C652" s="3" t="s">
        <v>101</v>
      </c>
      <c r="D652" s="3" t="s">
        <v>753</v>
      </c>
      <c r="E652" s="1">
        <f>VLOOKUP($B652,Conteo_municipios!$A$2:$I$1123,5)</f>
        <v>9250</v>
      </c>
      <c r="F652" s="75">
        <f>VLOOKUP($B652,Conteo_municipios!$A$2:$I$1123,9)</f>
        <v>4.6999999999999993</v>
      </c>
      <c r="G652" s="5">
        <v>2</v>
      </c>
      <c r="H652" s="5">
        <v>0.1</v>
      </c>
      <c r="I652" s="5" t="s">
        <v>25</v>
      </c>
      <c r="J652" s="4" t="s">
        <v>26</v>
      </c>
      <c r="K652" s="1" t="str">
        <f>IF(E652&gt;=160000,"Intermedia",IF(E652&gt;=40000,IF(F652&gt;=7,"Intermedia","Pequeña"),IF(E652&gt;=20000,"Tipo I_II","Resto")))</f>
        <v>Resto</v>
      </c>
      <c r="L652" s="2" t="str">
        <f t="shared" si="14"/>
        <v>Resto</v>
      </c>
      <c r="N652" s="49"/>
      <c r="O652" s="50"/>
      <c r="P652" s="50"/>
      <c r="Q652" s="50"/>
    </row>
    <row r="653" spans="1:17" x14ac:dyDescent="0.25">
      <c r="A653" s="61" t="s">
        <v>387</v>
      </c>
      <c r="B653" s="65">
        <v>44874</v>
      </c>
      <c r="C653" s="3" t="s">
        <v>101</v>
      </c>
      <c r="D653" s="3" t="s">
        <v>388</v>
      </c>
      <c r="E653" s="1">
        <f>VLOOKUP($B653,Conteo_municipios!$A$2:$I$1123,5)</f>
        <v>23838</v>
      </c>
      <c r="F653" s="75">
        <f>VLOOKUP($B653,Conteo_municipios!$A$2:$I$1123,9)</f>
        <v>5.6999999999999993</v>
      </c>
      <c r="G653" s="5">
        <v>2</v>
      </c>
      <c r="H653" s="5">
        <v>0.1</v>
      </c>
      <c r="I653" s="5" t="s">
        <v>25</v>
      </c>
      <c r="J653" s="4" t="s">
        <v>26</v>
      </c>
      <c r="K653" s="1" t="str">
        <f>IF(E653&gt;=160000,"Intermedia",IF(E653&gt;=40000,IF(F653&gt;=7,"Intermedia","Pequeña"),IF(E653&gt;=20000,"Tipo I_II","Resto")))</f>
        <v>Tipo I_II</v>
      </c>
      <c r="L653" s="2" t="str">
        <f t="shared" si="14"/>
        <v>Tipo I_II_L|M</v>
      </c>
      <c r="N653" s="49"/>
      <c r="O653" s="50"/>
      <c r="P653" s="50"/>
      <c r="Q653" s="50"/>
    </row>
    <row r="654" spans="1:17" x14ac:dyDescent="0.25">
      <c r="A654" s="61" t="s">
        <v>46</v>
      </c>
      <c r="B654" s="64">
        <v>47001</v>
      </c>
      <c r="C654" s="1" t="s">
        <v>47</v>
      </c>
      <c r="D654" s="1" t="s">
        <v>48</v>
      </c>
      <c r="E654" s="1">
        <f>VLOOKUP($B654,Conteo_municipios!$A$2:$I$1123,5)</f>
        <v>463075</v>
      </c>
      <c r="F654" s="75">
        <f>VLOOKUP($B654,Conteo_municipios!$A$2:$I$1123,9)</f>
        <v>4.3999999999999995</v>
      </c>
      <c r="G654" s="4">
        <v>3</v>
      </c>
      <c r="H654" s="4">
        <v>0.15</v>
      </c>
      <c r="I654" s="4" t="s">
        <v>12</v>
      </c>
      <c r="J654" s="4" t="s">
        <v>26</v>
      </c>
      <c r="K654" s="1" t="str">
        <f>IF(E654&gt;=160000,"Intermedia",IF(E654&gt;=40000,IF(F654&gt;=7,"Intermedia","Pequeña"),IF(E654&gt;=20000,"Tipo I_II","Resto")))</f>
        <v>Intermedia</v>
      </c>
      <c r="L654" s="2" t="str">
        <f t="shared" si="14"/>
        <v>Intermedia_L|M</v>
      </c>
      <c r="N654" s="49"/>
      <c r="O654" s="50"/>
      <c r="P654" s="50"/>
      <c r="Q654" s="50"/>
    </row>
    <row r="655" spans="1:17" x14ac:dyDescent="0.25">
      <c r="A655" s="61" t="s">
        <v>760</v>
      </c>
      <c r="B655" s="65">
        <v>47030</v>
      </c>
      <c r="C655" s="3" t="s">
        <v>47</v>
      </c>
      <c r="D655" s="3" t="s">
        <v>761</v>
      </c>
      <c r="E655" s="1">
        <f>VLOOKUP($B655,Conteo_municipios!$A$2:$I$1123,5)</f>
        <v>12785</v>
      </c>
      <c r="F655" s="75">
        <f>VLOOKUP($B655,Conteo_municipios!$A$2:$I$1123,9)</f>
        <v>4</v>
      </c>
      <c r="G655" s="5">
        <v>2</v>
      </c>
      <c r="H655" s="5">
        <v>0.1</v>
      </c>
      <c r="I655" s="5" t="s">
        <v>25</v>
      </c>
      <c r="J655" s="4" t="s">
        <v>26</v>
      </c>
      <c r="K655" s="1" t="str">
        <f>IF(E655&gt;=160000,"Intermedia",IF(E655&gt;=40000,IF(F655&gt;=7,"Intermedia","Pequeña"),IF(E655&gt;=20000,"Tipo I_II","Resto")))</f>
        <v>Resto</v>
      </c>
      <c r="L655" s="2" t="str">
        <f t="shared" si="14"/>
        <v>Resto</v>
      </c>
      <c r="N655" s="49"/>
      <c r="O655" s="50"/>
      <c r="P655" s="50"/>
      <c r="Q655" s="50"/>
    </row>
    <row r="656" spans="1:17" x14ac:dyDescent="0.25">
      <c r="A656" s="61" t="s">
        <v>360</v>
      </c>
      <c r="B656" s="65">
        <v>47053</v>
      </c>
      <c r="C656" s="3" t="s">
        <v>47</v>
      </c>
      <c r="D656" s="3" t="s">
        <v>361</v>
      </c>
      <c r="E656" s="1">
        <f>VLOOKUP($B656,Conteo_municipios!$A$2:$I$1123,5)</f>
        <v>31846</v>
      </c>
      <c r="F656" s="75">
        <f>VLOOKUP($B656,Conteo_municipios!$A$2:$I$1123,9)</f>
        <v>4.5999999999999996</v>
      </c>
      <c r="G656" s="5">
        <v>2</v>
      </c>
      <c r="H656" s="5">
        <v>0.1</v>
      </c>
      <c r="I656" s="5" t="s">
        <v>25</v>
      </c>
      <c r="J656" s="4" t="s">
        <v>26</v>
      </c>
      <c r="K656" s="1" t="str">
        <f>IF(E656&gt;=160000,"Intermedia",IF(E656&gt;=40000,IF(F656&gt;=7,"Intermedia","Pequeña"),IF(E656&gt;=20000,"Tipo I_II","Resto")))</f>
        <v>Tipo I_II</v>
      </c>
      <c r="L656" s="2" t="str">
        <f t="shared" si="14"/>
        <v>Tipo I_II_L|M</v>
      </c>
      <c r="N656" s="49"/>
      <c r="O656" s="50"/>
      <c r="P656" s="50"/>
      <c r="Q656" s="50"/>
    </row>
    <row r="657" spans="1:17" x14ac:dyDescent="0.25">
      <c r="A657" s="61" t="s">
        <v>389</v>
      </c>
      <c r="B657" s="65">
        <v>47058</v>
      </c>
      <c r="C657" s="3" t="s">
        <v>47</v>
      </c>
      <c r="D657" s="3" t="s">
        <v>390</v>
      </c>
      <c r="E657" s="1">
        <f>VLOOKUP($B657,Conteo_municipios!$A$2:$I$1123,5)</f>
        <v>24636</v>
      </c>
      <c r="F657" s="75">
        <f>VLOOKUP($B657,Conteo_municipios!$A$2:$I$1123,9)</f>
        <v>4.5</v>
      </c>
      <c r="G657" s="5">
        <v>2</v>
      </c>
      <c r="H657" s="5">
        <v>0.1</v>
      </c>
      <c r="I657" s="5" t="s">
        <v>25</v>
      </c>
      <c r="J657" s="4" t="s">
        <v>26</v>
      </c>
      <c r="K657" s="1" t="str">
        <f>IF(E657&gt;=160000,"Intermedia",IF(E657&gt;=40000,IF(F657&gt;=7,"Intermedia","Pequeña"),IF(E657&gt;=20000,"Tipo I_II","Resto")))</f>
        <v>Tipo I_II</v>
      </c>
      <c r="L657" s="2" t="str">
        <f t="shared" si="14"/>
        <v>Tipo I_II_L|M</v>
      </c>
      <c r="N657" s="49"/>
      <c r="O657" s="50"/>
      <c r="P657" s="50"/>
      <c r="Q657" s="50"/>
    </row>
    <row r="658" spans="1:17" x14ac:dyDescent="0.25">
      <c r="A658" s="61" t="s">
        <v>1089</v>
      </c>
      <c r="B658" s="65">
        <v>47161</v>
      </c>
      <c r="C658" s="3" t="s">
        <v>47</v>
      </c>
      <c r="D658" s="3" t="s">
        <v>1090</v>
      </c>
      <c r="E658" s="1">
        <f>VLOOKUP($B658,Conteo_municipios!$A$2:$I$1123,5)</f>
        <v>9039</v>
      </c>
      <c r="F658" s="75">
        <f>VLOOKUP($B658,Conteo_municipios!$A$2:$I$1123,9)</f>
        <v>5</v>
      </c>
      <c r="G658" s="5">
        <v>2</v>
      </c>
      <c r="H658" s="5">
        <v>0.1</v>
      </c>
      <c r="I658" s="5" t="s">
        <v>25</v>
      </c>
      <c r="J658" s="4" t="s">
        <v>26</v>
      </c>
      <c r="K658" s="1" t="str">
        <f>IF(E658&gt;=160000,"Intermedia",IF(E658&gt;=40000,IF(F658&gt;=7,"Intermedia","Pequeña"),IF(E658&gt;=20000,"Tipo I_II","Resto")))</f>
        <v>Resto</v>
      </c>
      <c r="L658" s="2" t="str">
        <f t="shared" si="14"/>
        <v>Resto</v>
      </c>
      <c r="N658" s="49"/>
      <c r="O658" s="50"/>
      <c r="P658" s="50"/>
      <c r="Q658" s="50"/>
    </row>
    <row r="659" spans="1:17" x14ac:dyDescent="0.25">
      <c r="A659" s="61" t="s">
        <v>611</v>
      </c>
      <c r="B659" s="65">
        <v>47170</v>
      </c>
      <c r="C659" s="3" t="s">
        <v>47</v>
      </c>
      <c r="D659" s="3" t="s">
        <v>612</v>
      </c>
      <c r="E659" s="1">
        <f>VLOOKUP($B659,Conteo_municipios!$A$2:$I$1123,5)</f>
        <v>14635</v>
      </c>
      <c r="F659" s="75">
        <f>VLOOKUP($B659,Conteo_municipios!$A$2:$I$1123,9)</f>
        <v>4.1999999999999993</v>
      </c>
      <c r="G659" s="5">
        <v>2</v>
      </c>
      <c r="H659" s="5">
        <v>0.1</v>
      </c>
      <c r="I659" s="5" t="s">
        <v>25</v>
      </c>
      <c r="J659" s="4" t="s">
        <v>26</v>
      </c>
      <c r="K659" s="1" t="str">
        <f>IF(E659&gt;=160000,"Intermedia",IF(E659&gt;=40000,IF(F659&gt;=7,"Intermedia","Pequeña"),IF(E659&gt;=20000,"Tipo I_II","Resto")))</f>
        <v>Resto</v>
      </c>
      <c r="L659" s="2" t="str">
        <f t="shared" ref="L659:L722" si="15">+IF(K659="ESPECIAL",D659,IF(K659="Resto","Resto",IF(I659="H",K659&amp;"_"&amp;I659,K659&amp;"_L|M")))</f>
        <v>Resto</v>
      </c>
      <c r="N659" s="49"/>
      <c r="O659" s="50"/>
      <c r="P659" s="50"/>
      <c r="Q659" s="50"/>
    </row>
    <row r="660" spans="1:17" x14ac:dyDescent="0.25">
      <c r="A660" s="61" t="s">
        <v>130</v>
      </c>
      <c r="B660" s="65">
        <v>47189</v>
      </c>
      <c r="C660" s="3" t="s">
        <v>47</v>
      </c>
      <c r="D660" s="3" t="s">
        <v>131</v>
      </c>
      <c r="E660" s="1">
        <f>VLOOKUP($B660,Conteo_municipios!$A$2:$I$1123,5)</f>
        <v>109315</v>
      </c>
      <c r="F660" s="75">
        <f>VLOOKUP($B660,Conteo_municipios!$A$2:$I$1123,9)</f>
        <v>4.6999999999999993</v>
      </c>
      <c r="G660" s="5">
        <v>2</v>
      </c>
      <c r="H660" s="5">
        <v>0.1</v>
      </c>
      <c r="I660" s="5" t="s">
        <v>25</v>
      </c>
      <c r="J660" s="4" t="s">
        <v>26</v>
      </c>
      <c r="K660" s="1" t="str">
        <f>IF(E660&gt;=160000,"Intermedia",IF(E660&gt;=40000,IF(F660&gt;=7,"Intermedia","Pequeña"),IF(E660&gt;=20000,"Tipo I_II","Resto")))</f>
        <v>Pequeña</v>
      </c>
      <c r="L660" s="2" t="str">
        <f t="shared" si="15"/>
        <v>Pequeña_L|M</v>
      </c>
      <c r="N660" s="49"/>
      <c r="O660" s="50"/>
      <c r="P660" s="50"/>
      <c r="Q660" s="50"/>
    </row>
    <row r="661" spans="1:17" x14ac:dyDescent="0.25">
      <c r="A661" s="61" t="s">
        <v>1143</v>
      </c>
      <c r="B661" s="65">
        <v>47205</v>
      </c>
      <c r="C661" s="3" t="s">
        <v>47</v>
      </c>
      <c r="D661" s="3" t="s">
        <v>718</v>
      </c>
      <c r="E661" s="1">
        <f>VLOOKUP($B661,Conteo_municipios!$A$2:$I$1123,5)</f>
        <v>9530</v>
      </c>
      <c r="F661" s="75">
        <f>VLOOKUP($B661,Conteo_municipios!$A$2:$I$1123,9)</f>
        <v>3.7</v>
      </c>
      <c r="G661" s="5">
        <v>2</v>
      </c>
      <c r="H661" s="5">
        <v>0.1</v>
      </c>
      <c r="I661" s="5" t="s">
        <v>25</v>
      </c>
      <c r="J661" s="4" t="s">
        <v>26</v>
      </c>
      <c r="K661" s="1" t="str">
        <f>IF(E661&gt;=160000,"Intermedia",IF(E661&gt;=40000,IF(F661&gt;=7,"Intermedia","Pequeña"),IF(E661&gt;=20000,"Tipo I_II","Resto")))</f>
        <v>Resto</v>
      </c>
      <c r="L661" s="2" t="str">
        <f t="shared" si="15"/>
        <v>Resto</v>
      </c>
      <c r="N661" s="49"/>
      <c r="O661" s="50"/>
      <c r="P661" s="50"/>
      <c r="Q661" s="50"/>
    </row>
    <row r="662" spans="1:17" x14ac:dyDescent="0.25">
      <c r="A662" s="61" t="s">
        <v>254</v>
      </c>
      <c r="B662" s="65">
        <v>47245</v>
      </c>
      <c r="C662" s="3" t="s">
        <v>47</v>
      </c>
      <c r="D662" s="3" t="s">
        <v>255</v>
      </c>
      <c r="E662" s="1">
        <f>VLOOKUP($B662,Conteo_municipios!$A$2:$I$1123,5)</f>
        <v>53719</v>
      </c>
      <c r="F662" s="75">
        <f>VLOOKUP($B662,Conteo_municipios!$A$2:$I$1123,9)</f>
        <v>4.6999999999999993</v>
      </c>
      <c r="G662" s="5">
        <v>2</v>
      </c>
      <c r="H662" s="5">
        <v>0.1</v>
      </c>
      <c r="I662" s="5" t="s">
        <v>25</v>
      </c>
      <c r="J662" s="4" t="s">
        <v>26</v>
      </c>
      <c r="K662" s="1" t="str">
        <f>IF(E662&gt;=160000,"Intermedia",IF(E662&gt;=40000,IF(F662&gt;=7,"Intermedia","Pequeña"),IF(E662&gt;=20000,"Tipo I_II","Resto")))</f>
        <v>Pequeña</v>
      </c>
      <c r="L662" s="2" t="str">
        <f t="shared" si="15"/>
        <v>Pequeña_L|M</v>
      </c>
      <c r="N662" s="49"/>
      <c r="O662" s="50"/>
      <c r="P662" s="50"/>
      <c r="Q662" s="50"/>
    </row>
    <row r="663" spans="1:17" x14ac:dyDescent="0.25">
      <c r="A663" s="61" t="s">
        <v>896</v>
      </c>
      <c r="B663" s="65">
        <v>47258</v>
      </c>
      <c r="C663" s="3" t="s">
        <v>47</v>
      </c>
      <c r="D663" s="3" t="s">
        <v>897</v>
      </c>
      <c r="E663" s="1">
        <f>VLOOKUP($B663,Conteo_municipios!$A$2:$I$1123,5)</f>
        <v>16544</v>
      </c>
      <c r="F663" s="75">
        <f>VLOOKUP($B663,Conteo_municipios!$A$2:$I$1123,9)</f>
        <v>4</v>
      </c>
      <c r="G663" s="5">
        <v>2</v>
      </c>
      <c r="H663" s="5">
        <v>0.1</v>
      </c>
      <c r="I663" s="5" t="s">
        <v>25</v>
      </c>
      <c r="J663" s="4" t="s">
        <v>26</v>
      </c>
      <c r="K663" s="1" t="str">
        <f>IF(E663&gt;=160000,"Intermedia",IF(E663&gt;=40000,IF(F663&gt;=7,"Intermedia","Pequeña"),IF(E663&gt;=20000,"Tipo I_II","Resto")))</f>
        <v>Resto</v>
      </c>
      <c r="L663" s="2" t="str">
        <f t="shared" si="15"/>
        <v>Resto</v>
      </c>
      <c r="N663" s="49"/>
      <c r="O663" s="50"/>
      <c r="P663" s="50"/>
      <c r="Q663" s="50"/>
    </row>
    <row r="664" spans="1:17" x14ac:dyDescent="0.25">
      <c r="A664" s="61" t="s">
        <v>474</v>
      </c>
      <c r="B664" s="65">
        <v>47268</v>
      </c>
      <c r="C664" s="3" t="s">
        <v>47</v>
      </c>
      <c r="D664" s="3" t="s">
        <v>475</v>
      </c>
      <c r="E664" s="1">
        <f>VLOOKUP($B664,Conteo_municipios!$A$2:$I$1123,5)</f>
        <v>18251</v>
      </c>
      <c r="F664" s="75">
        <f>VLOOKUP($B664,Conteo_municipios!$A$2:$I$1123,9)</f>
        <v>5.8999999999999995</v>
      </c>
      <c r="G664" s="5">
        <v>2</v>
      </c>
      <c r="H664" s="5">
        <v>0.1</v>
      </c>
      <c r="I664" s="5" t="s">
        <v>25</v>
      </c>
      <c r="J664" s="4" t="s">
        <v>26</v>
      </c>
      <c r="K664" s="1" t="str">
        <f>IF(E664&gt;=160000,"Intermedia",IF(E664&gt;=40000,IF(F664&gt;=7,"Intermedia","Pequeña"),IF(E664&gt;=20000,"Tipo I_II","Resto")))</f>
        <v>Resto</v>
      </c>
      <c r="L664" s="2" t="str">
        <f t="shared" si="15"/>
        <v>Resto</v>
      </c>
      <c r="N664" s="49"/>
      <c r="O664" s="50"/>
      <c r="P664" s="50"/>
      <c r="Q664" s="50"/>
    </row>
    <row r="665" spans="1:17" x14ac:dyDescent="0.25">
      <c r="A665" s="61" t="s">
        <v>191</v>
      </c>
      <c r="B665" s="65">
        <v>47288</v>
      </c>
      <c r="C665" s="3" t="s">
        <v>47</v>
      </c>
      <c r="D665" s="3" t="s">
        <v>192</v>
      </c>
      <c r="E665" s="1">
        <f>VLOOKUP($B665,Conteo_municipios!$A$2:$I$1123,5)</f>
        <v>57069</v>
      </c>
      <c r="F665" s="75">
        <f>VLOOKUP($B665,Conteo_municipios!$A$2:$I$1123,9)</f>
        <v>3.9</v>
      </c>
      <c r="G665" s="5">
        <v>2</v>
      </c>
      <c r="H665" s="5">
        <v>0.1</v>
      </c>
      <c r="I665" s="5" t="s">
        <v>25</v>
      </c>
      <c r="J665" s="4" t="s">
        <v>26</v>
      </c>
      <c r="K665" s="1" t="str">
        <f>IF(E665&gt;=160000,"Intermedia",IF(E665&gt;=40000,IF(F665&gt;=7,"Intermedia","Pequeña"),IF(E665&gt;=20000,"Tipo I_II","Resto")))</f>
        <v>Pequeña</v>
      </c>
      <c r="L665" s="2" t="str">
        <f t="shared" si="15"/>
        <v>Pequeña_L|M</v>
      </c>
      <c r="N665" s="49"/>
      <c r="O665" s="50"/>
      <c r="P665" s="50"/>
      <c r="Q665" s="50"/>
    </row>
    <row r="666" spans="1:17" x14ac:dyDescent="0.25">
      <c r="A666" s="61" t="s">
        <v>777</v>
      </c>
      <c r="B666" s="65">
        <v>47318</v>
      </c>
      <c r="C666" s="3" t="s">
        <v>47</v>
      </c>
      <c r="D666" s="3" t="s">
        <v>778</v>
      </c>
      <c r="E666" s="1">
        <f>VLOOKUP($B666,Conteo_municipios!$A$2:$I$1123,5)</f>
        <v>17733</v>
      </c>
      <c r="F666" s="75">
        <f>VLOOKUP($B666,Conteo_municipios!$A$2:$I$1123,9)</f>
        <v>4.6999999999999993</v>
      </c>
      <c r="G666" s="5">
        <v>2</v>
      </c>
      <c r="H666" s="5">
        <v>0.1</v>
      </c>
      <c r="I666" s="5" t="s">
        <v>25</v>
      </c>
      <c r="J666" s="4" t="s">
        <v>26</v>
      </c>
      <c r="K666" s="1" t="str">
        <f>IF(E666&gt;=160000,"Intermedia",IF(E666&gt;=40000,IF(F666&gt;=7,"Intermedia","Pequeña"),IF(E666&gt;=20000,"Tipo I_II","Resto")))</f>
        <v>Resto</v>
      </c>
      <c r="L666" s="2" t="str">
        <f t="shared" si="15"/>
        <v>Resto</v>
      </c>
      <c r="N666" s="49"/>
      <c r="O666" s="50"/>
      <c r="P666" s="50"/>
      <c r="Q666" s="50"/>
    </row>
    <row r="667" spans="1:17" x14ac:dyDescent="0.25">
      <c r="A667" s="61" t="s">
        <v>834</v>
      </c>
      <c r="B667" s="65">
        <v>47460</v>
      </c>
      <c r="C667" s="3" t="s">
        <v>47</v>
      </c>
      <c r="D667" s="3" t="s">
        <v>835</v>
      </c>
      <c r="E667" s="1">
        <f>VLOOKUP($B667,Conteo_municipios!$A$2:$I$1123,5)</f>
        <v>13302</v>
      </c>
      <c r="F667" s="75">
        <f>VLOOKUP($B667,Conteo_municipios!$A$2:$I$1123,9)</f>
        <v>4.6999999999999993</v>
      </c>
      <c r="G667" s="5">
        <v>2</v>
      </c>
      <c r="H667" s="5">
        <v>0.1</v>
      </c>
      <c r="I667" s="5" t="s">
        <v>25</v>
      </c>
      <c r="J667" s="4" t="s">
        <v>26</v>
      </c>
      <c r="K667" s="1" t="str">
        <f>IF(E667&gt;=160000,"Intermedia",IF(E667&gt;=40000,IF(F667&gt;=7,"Intermedia","Pequeña"),IF(E667&gt;=20000,"Tipo I_II","Resto")))</f>
        <v>Resto</v>
      </c>
      <c r="L667" s="2" t="str">
        <f t="shared" si="15"/>
        <v>Resto</v>
      </c>
      <c r="N667" s="49"/>
      <c r="O667" s="50"/>
      <c r="P667" s="50"/>
      <c r="Q667" s="50"/>
    </row>
    <row r="668" spans="1:17" x14ac:dyDescent="0.25">
      <c r="A668" s="61" t="s">
        <v>1445</v>
      </c>
      <c r="B668" s="65">
        <v>47541</v>
      </c>
      <c r="C668" s="3" t="s">
        <v>47</v>
      </c>
      <c r="D668" s="3" t="s">
        <v>1446</v>
      </c>
      <c r="E668" s="1">
        <f>VLOOKUP($B668,Conteo_municipios!$A$2:$I$1123,5)</f>
        <v>7356</v>
      </c>
      <c r="F668" s="75">
        <f>VLOOKUP($B668,Conteo_municipios!$A$2:$I$1123,9)</f>
        <v>4.3999999999999995</v>
      </c>
      <c r="G668" s="5">
        <v>2</v>
      </c>
      <c r="H668" s="5">
        <v>0.1</v>
      </c>
      <c r="I668" s="5" t="s">
        <v>25</v>
      </c>
      <c r="J668" s="4" t="s">
        <v>26</v>
      </c>
      <c r="K668" s="1" t="str">
        <f>IF(E668&gt;=160000,"Intermedia",IF(E668&gt;=40000,IF(F668&gt;=7,"Intermedia","Pequeña"),IF(E668&gt;=20000,"Tipo I_II","Resto")))</f>
        <v>Resto</v>
      </c>
      <c r="L668" s="2" t="str">
        <f t="shared" si="15"/>
        <v>Resto</v>
      </c>
      <c r="N668" s="49"/>
      <c r="O668" s="50"/>
      <c r="P668" s="50"/>
      <c r="Q668" s="50"/>
    </row>
    <row r="669" spans="1:17" x14ac:dyDescent="0.25">
      <c r="A669" s="61" t="s">
        <v>840</v>
      </c>
      <c r="B669" s="65">
        <v>47545</v>
      </c>
      <c r="C669" s="3" t="s">
        <v>47</v>
      </c>
      <c r="D669" s="3" t="s">
        <v>841</v>
      </c>
      <c r="E669" s="1">
        <f>VLOOKUP($B669,Conteo_municipios!$A$2:$I$1123,5)</f>
        <v>7896</v>
      </c>
      <c r="F669" s="75">
        <f>VLOOKUP($B669,Conteo_municipios!$A$2:$I$1123,9)</f>
        <v>4.5</v>
      </c>
      <c r="G669" s="5">
        <v>2</v>
      </c>
      <c r="H669" s="5">
        <v>0.1</v>
      </c>
      <c r="I669" s="5" t="s">
        <v>25</v>
      </c>
      <c r="J669" s="4" t="s">
        <v>26</v>
      </c>
      <c r="K669" s="1" t="str">
        <f>IF(E669&gt;=160000,"Intermedia",IF(E669&gt;=40000,IF(F669&gt;=7,"Intermedia","Pequeña"),IF(E669&gt;=20000,"Tipo I_II","Resto")))</f>
        <v>Resto</v>
      </c>
      <c r="L669" s="2" t="str">
        <f t="shared" si="15"/>
        <v>Resto</v>
      </c>
      <c r="N669" s="49"/>
      <c r="O669" s="50"/>
      <c r="P669" s="50"/>
      <c r="Q669" s="50"/>
    </row>
    <row r="670" spans="1:17" x14ac:dyDescent="0.25">
      <c r="A670" s="61" t="s">
        <v>371</v>
      </c>
      <c r="B670" s="65">
        <v>47551</v>
      </c>
      <c r="C670" s="3" t="s">
        <v>47</v>
      </c>
      <c r="D670" s="3" t="s">
        <v>372</v>
      </c>
      <c r="E670" s="1">
        <f>VLOOKUP($B670,Conteo_municipios!$A$2:$I$1123,5)</f>
        <v>30223</v>
      </c>
      <c r="F670" s="75">
        <f>VLOOKUP($B670,Conteo_municipios!$A$2:$I$1123,9)</f>
        <v>3.7</v>
      </c>
      <c r="G670" s="5">
        <v>2</v>
      </c>
      <c r="H670" s="5">
        <v>0.1</v>
      </c>
      <c r="I670" s="5" t="s">
        <v>25</v>
      </c>
      <c r="J670" s="4" t="s">
        <v>26</v>
      </c>
      <c r="K670" s="1" t="str">
        <f>IF(E670&gt;=160000,"Intermedia",IF(E670&gt;=40000,IF(F670&gt;=7,"Intermedia","Pequeña"),IF(E670&gt;=20000,"Tipo I_II","Resto")))</f>
        <v>Tipo I_II</v>
      </c>
      <c r="L670" s="2" t="str">
        <f t="shared" si="15"/>
        <v>Tipo I_II_L|M</v>
      </c>
      <c r="N670" s="49"/>
      <c r="O670" s="50"/>
      <c r="P670" s="50"/>
      <c r="Q670" s="50"/>
    </row>
    <row r="671" spans="1:17" x14ac:dyDescent="0.25">
      <c r="A671" s="61" t="s">
        <v>236</v>
      </c>
      <c r="B671" s="65">
        <v>47555</v>
      </c>
      <c r="C671" s="3" t="s">
        <v>47</v>
      </c>
      <c r="D671" s="3" t="s">
        <v>237</v>
      </c>
      <c r="E671" s="1">
        <f>VLOOKUP($B671,Conteo_municipios!$A$2:$I$1123,5)</f>
        <v>50052</v>
      </c>
      <c r="F671" s="75">
        <f>VLOOKUP($B671,Conteo_municipios!$A$2:$I$1123,9)</f>
        <v>4.8</v>
      </c>
      <c r="G671" s="5">
        <v>2</v>
      </c>
      <c r="H671" s="5">
        <v>0.1</v>
      </c>
      <c r="I671" s="5" t="s">
        <v>25</v>
      </c>
      <c r="J671" s="4" t="s">
        <v>26</v>
      </c>
      <c r="K671" s="1" t="str">
        <f>IF(E671&gt;=160000,"Intermedia",IF(E671&gt;=40000,IF(F671&gt;=7,"Intermedia","Pequeña"),IF(E671&gt;=20000,"Tipo I_II","Resto")))</f>
        <v>Pequeña</v>
      </c>
      <c r="L671" s="2" t="str">
        <f t="shared" si="15"/>
        <v>Pequeña_L|M</v>
      </c>
      <c r="N671" s="49"/>
      <c r="O671" s="50"/>
      <c r="P671" s="50"/>
      <c r="Q671" s="50"/>
    </row>
    <row r="672" spans="1:17" x14ac:dyDescent="0.25">
      <c r="A672" s="61" t="s">
        <v>704</v>
      </c>
      <c r="B672" s="65">
        <v>47570</v>
      </c>
      <c r="C672" s="3" t="s">
        <v>47</v>
      </c>
      <c r="D672" s="3" t="s">
        <v>705</v>
      </c>
      <c r="E672" s="1">
        <f>VLOOKUP($B672,Conteo_municipios!$A$2:$I$1123,5)</f>
        <v>25704</v>
      </c>
      <c r="F672" s="75">
        <f>VLOOKUP($B672,Conteo_municipios!$A$2:$I$1123,9)</f>
        <v>5.8</v>
      </c>
      <c r="G672" s="5">
        <v>2</v>
      </c>
      <c r="H672" s="5">
        <v>0.1</v>
      </c>
      <c r="I672" s="5" t="s">
        <v>25</v>
      </c>
      <c r="J672" s="4" t="s">
        <v>26</v>
      </c>
      <c r="K672" s="1" t="str">
        <f>IF(E672&gt;=160000,"Intermedia",IF(E672&gt;=40000,IF(F672&gt;=7,"Intermedia","Pequeña"),IF(E672&gt;=20000,"Tipo I_II","Resto")))</f>
        <v>Tipo I_II</v>
      </c>
      <c r="L672" s="2" t="str">
        <f t="shared" si="15"/>
        <v>Tipo I_II_L|M</v>
      </c>
      <c r="N672" s="49"/>
      <c r="O672" s="50"/>
      <c r="P672" s="50"/>
      <c r="Q672" s="50"/>
    </row>
    <row r="673" spans="1:17" x14ac:dyDescent="0.25">
      <c r="A673" s="61" t="s">
        <v>951</v>
      </c>
      <c r="B673" s="65">
        <v>47605</v>
      </c>
      <c r="C673" s="3" t="s">
        <v>47</v>
      </c>
      <c r="D673" s="3" t="s">
        <v>952</v>
      </c>
      <c r="E673" s="1">
        <f>VLOOKUP($B673,Conteo_municipios!$A$2:$I$1123,5)</f>
        <v>8996</v>
      </c>
      <c r="F673" s="75">
        <f>VLOOKUP($B673,Conteo_municipios!$A$2:$I$1123,9)</f>
        <v>4.5999999999999996</v>
      </c>
      <c r="G673" s="5">
        <v>2</v>
      </c>
      <c r="H673" s="5">
        <v>0.1</v>
      </c>
      <c r="I673" s="5" t="s">
        <v>25</v>
      </c>
      <c r="J673" s="4" t="s">
        <v>26</v>
      </c>
      <c r="K673" s="1" t="str">
        <f>IF(E673&gt;=160000,"Intermedia",IF(E673&gt;=40000,IF(F673&gt;=7,"Intermedia","Pequeña"),IF(E673&gt;=20000,"Tipo I_II","Resto")))</f>
        <v>Resto</v>
      </c>
      <c r="L673" s="2" t="str">
        <f t="shared" si="15"/>
        <v>Resto</v>
      </c>
      <c r="N673" s="49"/>
      <c r="O673" s="50"/>
      <c r="P673" s="50"/>
      <c r="Q673" s="50"/>
    </row>
    <row r="674" spans="1:17" x14ac:dyDescent="0.25">
      <c r="A674" s="61" t="s">
        <v>1238</v>
      </c>
      <c r="B674" s="65">
        <v>47660</v>
      </c>
      <c r="C674" s="3" t="s">
        <v>47</v>
      </c>
      <c r="D674" s="3" t="s">
        <v>1239</v>
      </c>
      <c r="E674" s="1">
        <f>VLOOKUP($B674,Conteo_municipios!$A$2:$I$1123,5)</f>
        <v>8409</v>
      </c>
      <c r="F674" s="75">
        <f>VLOOKUP($B674,Conteo_municipios!$A$2:$I$1123,9)</f>
        <v>4.3</v>
      </c>
      <c r="G674" s="5">
        <v>2</v>
      </c>
      <c r="H674" s="5">
        <v>0.1</v>
      </c>
      <c r="I674" s="5" t="s">
        <v>25</v>
      </c>
      <c r="J674" s="4" t="s">
        <v>26</v>
      </c>
      <c r="K674" s="1" t="str">
        <f>IF(E674&gt;=160000,"Intermedia",IF(E674&gt;=40000,IF(F674&gt;=7,"Intermedia","Pequeña"),IF(E674&gt;=20000,"Tipo I_II","Resto")))</f>
        <v>Resto</v>
      </c>
      <c r="L674" s="2" t="str">
        <f t="shared" si="15"/>
        <v>Resto</v>
      </c>
      <c r="N674" s="49"/>
      <c r="O674" s="50"/>
      <c r="P674" s="50"/>
      <c r="Q674" s="50"/>
    </row>
    <row r="675" spans="1:17" x14ac:dyDescent="0.25">
      <c r="A675" s="61" t="s">
        <v>1001</v>
      </c>
      <c r="B675" s="65">
        <v>47675</v>
      </c>
      <c r="C675" s="3" t="s">
        <v>47</v>
      </c>
      <c r="D675" s="3" t="s">
        <v>560</v>
      </c>
      <c r="E675" s="1">
        <f>VLOOKUP($B675,Conteo_municipios!$A$2:$I$1123,5)</f>
        <v>8929</v>
      </c>
      <c r="F675" s="75">
        <f>VLOOKUP($B675,Conteo_municipios!$A$2:$I$1123,9)</f>
        <v>3.7</v>
      </c>
      <c r="G675" s="5">
        <v>2</v>
      </c>
      <c r="H675" s="5">
        <v>0.1</v>
      </c>
      <c r="I675" s="5" t="s">
        <v>25</v>
      </c>
      <c r="J675" s="4" t="s">
        <v>26</v>
      </c>
      <c r="K675" s="1" t="str">
        <f>IF(E675&gt;=160000,"Intermedia",IF(E675&gt;=40000,IF(F675&gt;=7,"Intermedia","Pequeña"),IF(E675&gt;=20000,"Tipo I_II","Resto")))</f>
        <v>Resto</v>
      </c>
      <c r="L675" s="2" t="str">
        <f t="shared" si="15"/>
        <v>Resto</v>
      </c>
      <c r="N675" s="49"/>
      <c r="O675" s="50"/>
      <c r="P675" s="50"/>
      <c r="Q675" s="50"/>
    </row>
    <row r="676" spans="1:17" x14ac:dyDescent="0.25">
      <c r="A676" s="61" t="s">
        <v>987</v>
      </c>
      <c r="B676" s="65">
        <v>47692</v>
      </c>
      <c r="C676" s="3" t="s">
        <v>47</v>
      </c>
      <c r="D676" s="3" t="s">
        <v>988</v>
      </c>
      <c r="E676" s="1">
        <f>VLOOKUP($B676,Conteo_municipios!$A$2:$I$1123,5)</f>
        <v>12893</v>
      </c>
      <c r="F676" s="75">
        <f>VLOOKUP($B676,Conteo_municipios!$A$2:$I$1123,9)</f>
        <v>4.3</v>
      </c>
      <c r="G676" s="5">
        <v>2</v>
      </c>
      <c r="H676" s="5">
        <v>0.1</v>
      </c>
      <c r="I676" s="5" t="s">
        <v>25</v>
      </c>
      <c r="J676" s="4" t="s">
        <v>26</v>
      </c>
      <c r="K676" s="1" t="str">
        <f>IF(E676&gt;=160000,"Intermedia",IF(E676&gt;=40000,IF(F676&gt;=7,"Intermedia","Pequeña"),IF(E676&gt;=20000,"Tipo I_II","Resto")))</f>
        <v>Resto</v>
      </c>
      <c r="L676" s="2" t="str">
        <f t="shared" si="15"/>
        <v>Resto</v>
      </c>
      <c r="N676" s="49"/>
      <c r="O676" s="50"/>
      <c r="P676" s="50"/>
      <c r="Q676" s="50"/>
    </row>
    <row r="677" spans="1:17" x14ac:dyDescent="0.25">
      <c r="A677" s="61" t="s">
        <v>1685</v>
      </c>
      <c r="B677" s="65">
        <v>47703</v>
      </c>
      <c r="C677" s="3" t="s">
        <v>47</v>
      </c>
      <c r="D677" s="3" t="s">
        <v>1686</v>
      </c>
      <c r="E677" s="1">
        <f>VLOOKUP($B677,Conteo_municipios!$A$2:$I$1123,5)</f>
        <v>8669</v>
      </c>
      <c r="F677" s="75">
        <f>VLOOKUP($B677,Conteo_municipios!$A$2:$I$1123,9)</f>
        <v>4.3</v>
      </c>
      <c r="G677" s="5">
        <v>2</v>
      </c>
      <c r="H677" s="5">
        <v>0.1</v>
      </c>
      <c r="I677" s="5" t="s">
        <v>25</v>
      </c>
      <c r="J677" s="4" t="s">
        <v>26</v>
      </c>
      <c r="K677" s="1" t="str">
        <f>IF(E677&gt;=160000,"Intermedia",IF(E677&gt;=40000,IF(F677&gt;=7,"Intermedia","Pequeña"),IF(E677&gt;=20000,"Tipo I_II","Resto")))</f>
        <v>Resto</v>
      </c>
      <c r="L677" s="2" t="str">
        <f t="shared" si="15"/>
        <v>Resto</v>
      </c>
      <c r="N677" s="49"/>
      <c r="O677" s="50"/>
      <c r="P677" s="50"/>
      <c r="Q677" s="50"/>
    </row>
    <row r="678" spans="1:17" x14ac:dyDescent="0.25">
      <c r="A678" s="61" t="s">
        <v>550</v>
      </c>
      <c r="B678" s="65">
        <v>47707</v>
      </c>
      <c r="C678" s="3" t="s">
        <v>47</v>
      </c>
      <c r="D678" s="3" t="s">
        <v>551</v>
      </c>
      <c r="E678" s="1">
        <f>VLOOKUP($B678,Conteo_municipios!$A$2:$I$1123,5)</f>
        <v>18087</v>
      </c>
      <c r="F678" s="75">
        <f>VLOOKUP($B678,Conteo_municipios!$A$2:$I$1123,9)</f>
        <v>5</v>
      </c>
      <c r="G678" s="5">
        <v>2</v>
      </c>
      <c r="H678" s="5">
        <v>0.1</v>
      </c>
      <c r="I678" s="5" t="s">
        <v>25</v>
      </c>
      <c r="J678" s="4" t="s">
        <v>26</v>
      </c>
      <c r="K678" s="1" t="str">
        <f>IF(E678&gt;=160000,"Intermedia",IF(E678&gt;=40000,IF(F678&gt;=7,"Intermedia","Pequeña"),IF(E678&gt;=20000,"Tipo I_II","Resto")))</f>
        <v>Resto</v>
      </c>
      <c r="L678" s="2" t="str">
        <f t="shared" si="15"/>
        <v>Resto</v>
      </c>
      <c r="N678" s="49"/>
      <c r="O678" s="50"/>
      <c r="P678" s="50"/>
      <c r="Q678" s="50"/>
    </row>
    <row r="679" spans="1:17" x14ac:dyDescent="0.25">
      <c r="A679" s="61" t="s">
        <v>863</v>
      </c>
      <c r="B679" s="65">
        <v>47720</v>
      </c>
      <c r="C679" s="3" t="s">
        <v>47</v>
      </c>
      <c r="D679" s="3" t="s">
        <v>864</v>
      </c>
      <c r="E679" s="1">
        <f>VLOOKUP($B679,Conteo_municipios!$A$2:$I$1123,5)</f>
        <v>7818</v>
      </c>
      <c r="F679" s="75">
        <f>VLOOKUP($B679,Conteo_municipios!$A$2:$I$1123,9)</f>
        <v>4.8999999999999995</v>
      </c>
      <c r="G679" s="5">
        <v>2</v>
      </c>
      <c r="H679" s="5">
        <v>0.1</v>
      </c>
      <c r="I679" s="5" t="s">
        <v>25</v>
      </c>
      <c r="J679" s="4" t="s">
        <v>26</v>
      </c>
      <c r="K679" s="1" t="str">
        <f>IF(E679&gt;=160000,"Intermedia",IF(E679&gt;=40000,IF(F679&gt;=7,"Intermedia","Pequeña"),IF(E679&gt;=20000,"Tipo I_II","Resto")))</f>
        <v>Resto</v>
      </c>
      <c r="L679" s="2" t="str">
        <f t="shared" si="15"/>
        <v>Resto</v>
      </c>
      <c r="N679" s="49"/>
      <c r="O679" s="50"/>
      <c r="P679" s="50"/>
      <c r="Q679" s="50"/>
    </row>
    <row r="680" spans="1:17" x14ac:dyDescent="0.25">
      <c r="A680" s="61" t="s">
        <v>497</v>
      </c>
      <c r="B680" s="65">
        <v>47745</v>
      </c>
      <c r="C680" s="3" t="s">
        <v>47</v>
      </c>
      <c r="D680" s="3" t="s">
        <v>498</v>
      </c>
      <c r="E680" s="1">
        <f>VLOOKUP($B680,Conteo_municipios!$A$2:$I$1123,5)</f>
        <v>21796</v>
      </c>
      <c r="F680" s="75">
        <f>VLOOKUP($B680,Conteo_municipios!$A$2:$I$1123,9)</f>
        <v>4.8999999999999995</v>
      </c>
      <c r="G680" s="5">
        <v>2</v>
      </c>
      <c r="H680" s="5">
        <v>0.1</v>
      </c>
      <c r="I680" s="5" t="s">
        <v>25</v>
      </c>
      <c r="J680" s="4" t="s">
        <v>26</v>
      </c>
      <c r="K680" s="1" t="str">
        <f>IF(E680&gt;=160000,"Intermedia",IF(E680&gt;=40000,IF(F680&gt;=7,"Intermedia","Pequeña"),IF(E680&gt;=20000,"Tipo I_II","Resto")))</f>
        <v>Tipo I_II</v>
      </c>
      <c r="L680" s="2" t="str">
        <f t="shared" si="15"/>
        <v>Tipo I_II_L|M</v>
      </c>
      <c r="N680" s="49"/>
      <c r="O680" s="50"/>
      <c r="P680" s="50"/>
      <c r="Q680" s="50"/>
    </row>
    <row r="681" spans="1:17" x14ac:dyDescent="0.25">
      <c r="A681" s="61" t="s">
        <v>917</v>
      </c>
      <c r="B681" s="65">
        <v>47798</v>
      </c>
      <c r="C681" s="3" t="s">
        <v>47</v>
      </c>
      <c r="D681" s="3" t="s">
        <v>918</v>
      </c>
      <c r="E681" s="1">
        <f>VLOOKUP($B681,Conteo_municipios!$A$2:$I$1123,5)</f>
        <v>10631</v>
      </c>
      <c r="F681" s="75">
        <f>VLOOKUP($B681,Conteo_municipios!$A$2:$I$1123,9)</f>
        <v>4.1999999999999993</v>
      </c>
      <c r="G681" s="5">
        <v>2</v>
      </c>
      <c r="H681" s="5">
        <v>0.1</v>
      </c>
      <c r="I681" s="5" t="s">
        <v>25</v>
      </c>
      <c r="J681" s="4" t="s">
        <v>26</v>
      </c>
      <c r="K681" s="1" t="str">
        <f>IF(E681&gt;=160000,"Intermedia",IF(E681&gt;=40000,IF(F681&gt;=7,"Intermedia","Pequeña"),IF(E681&gt;=20000,"Tipo I_II","Resto")))</f>
        <v>Resto</v>
      </c>
      <c r="L681" s="2" t="str">
        <f t="shared" si="15"/>
        <v>Resto</v>
      </c>
      <c r="N681" s="49"/>
      <c r="O681" s="50"/>
      <c r="P681" s="50"/>
      <c r="Q681" s="50"/>
    </row>
    <row r="682" spans="1:17" x14ac:dyDescent="0.25">
      <c r="A682" s="61" t="s">
        <v>1287</v>
      </c>
      <c r="B682" s="65">
        <v>47960</v>
      </c>
      <c r="C682" s="3" t="s">
        <v>47</v>
      </c>
      <c r="D682" s="3" t="s">
        <v>1288</v>
      </c>
      <c r="E682" s="1">
        <f>VLOOKUP($B682,Conteo_municipios!$A$2:$I$1123,5)</f>
        <v>7605</v>
      </c>
      <c r="F682" s="75">
        <f>VLOOKUP($B682,Conteo_municipios!$A$2:$I$1123,9)</f>
        <v>4.5</v>
      </c>
      <c r="G682" s="5">
        <v>2</v>
      </c>
      <c r="H682" s="5">
        <v>0.1</v>
      </c>
      <c r="I682" s="5" t="s">
        <v>25</v>
      </c>
      <c r="J682" s="4" t="s">
        <v>26</v>
      </c>
      <c r="K682" s="1" t="str">
        <f>IF(E682&gt;=160000,"Intermedia",IF(E682&gt;=40000,IF(F682&gt;=7,"Intermedia","Pequeña"),IF(E682&gt;=20000,"Tipo I_II","Resto")))</f>
        <v>Resto</v>
      </c>
      <c r="L682" s="2" t="str">
        <f t="shared" si="15"/>
        <v>Resto</v>
      </c>
      <c r="N682" s="49"/>
      <c r="O682" s="50"/>
      <c r="P682" s="50"/>
      <c r="Q682" s="50"/>
    </row>
    <row r="683" spans="1:17" x14ac:dyDescent="0.25">
      <c r="A683" s="61" t="s">
        <v>1099</v>
      </c>
      <c r="B683" s="65">
        <v>47980</v>
      </c>
      <c r="C683" s="3" t="s">
        <v>47</v>
      </c>
      <c r="D683" s="3" t="s">
        <v>1100</v>
      </c>
      <c r="E683" s="1">
        <f>VLOOKUP($B683,Conteo_municipios!$A$2:$I$1123,5)</f>
        <v>60247</v>
      </c>
      <c r="F683" s="75">
        <f>VLOOKUP($B683,Conteo_municipios!$A$2:$I$1123,9)</f>
        <v>4.5999999999999996</v>
      </c>
      <c r="G683" s="5">
        <v>2</v>
      </c>
      <c r="H683" s="5">
        <v>0.1</v>
      </c>
      <c r="I683" s="5" t="s">
        <v>25</v>
      </c>
      <c r="J683" s="4" t="s">
        <v>26</v>
      </c>
      <c r="K683" s="1" t="str">
        <f>IF(E683&gt;=160000,"Intermedia",IF(E683&gt;=40000,IF(F683&gt;=7,"Intermedia","Pequeña"),IF(E683&gt;=20000,"Tipo I_II","Resto")))</f>
        <v>Pequeña</v>
      </c>
      <c r="L683" s="2" t="str">
        <f t="shared" si="15"/>
        <v>Pequeña_L|M</v>
      </c>
      <c r="N683" s="49"/>
      <c r="O683" s="50"/>
      <c r="P683" s="50"/>
      <c r="Q683" s="50"/>
    </row>
    <row r="684" spans="1:17" x14ac:dyDescent="0.25">
      <c r="A684" s="61" t="s">
        <v>49</v>
      </c>
      <c r="B684" s="64">
        <v>50001</v>
      </c>
      <c r="C684" s="1" t="s">
        <v>50</v>
      </c>
      <c r="D684" s="1" t="s">
        <v>51</v>
      </c>
      <c r="E684" s="1">
        <f>VLOOKUP($B684,Conteo_municipios!$A$2:$I$1123,5)</f>
        <v>430364</v>
      </c>
      <c r="F684" s="75">
        <f>VLOOKUP($B684,Conteo_municipios!$A$2:$I$1123,9)</f>
        <v>3.5</v>
      </c>
      <c r="G684" s="4">
        <v>7</v>
      </c>
      <c r="H684" s="4">
        <v>0.35</v>
      </c>
      <c r="I684" s="4" t="s">
        <v>21</v>
      </c>
      <c r="J684" s="4" t="s">
        <v>52</v>
      </c>
      <c r="K684" s="1" t="str">
        <f>IF(E684&gt;=160000,"Intermedia",IF(E684&gt;=40000,IF(F684&gt;=7,"Intermedia","Pequeña"),IF(E684&gt;=20000,"Tipo I_II","Resto")))</f>
        <v>Intermedia</v>
      </c>
      <c r="L684" s="2" t="str">
        <f t="shared" si="15"/>
        <v>Intermedia_H</v>
      </c>
      <c r="N684" s="49"/>
      <c r="O684" s="50"/>
      <c r="P684" s="50"/>
      <c r="Q684" s="50"/>
    </row>
    <row r="685" spans="1:17" x14ac:dyDescent="0.25">
      <c r="A685" s="61" t="s">
        <v>203</v>
      </c>
      <c r="B685" s="65">
        <v>50006</v>
      </c>
      <c r="C685" s="3" t="s">
        <v>50</v>
      </c>
      <c r="D685" s="3" t="s">
        <v>204</v>
      </c>
      <c r="E685" s="1">
        <f>VLOOKUP($B685,Conteo_municipios!$A$2:$I$1123,5)</f>
        <v>63978</v>
      </c>
      <c r="F685" s="75">
        <f>VLOOKUP($B685,Conteo_municipios!$A$2:$I$1123,9)</f>
        <v>3.4</v>
      </c>
      <c r="G685" s="5">
        <v>6</v>
      </c>
      <c r="H685" s="5">
        <v>0.3</v>
      </c>
      <c r="I685" s="5" t="s">
        <v>21</v>
      </c>
      <c r="J685" s="4" t="s">
        <v>52</v>
      </c>
      <c r="K685" s="1" t="str">
        <f>IF(E685&gt;=160000,"Intermedia",IF(E685&gt;=40000,IF(F685&gt;=7,"Intermedia","Pequeña"),IF(E685&gt;=20000,"Tipo I_II","Resto")))</f>
        <v>Pequeña</v>
      </c>
      <c r="L685" s="2" t="str">
        <f t="shared" si="15"/>
        <v>Pequeña_H</v>
      </c>
      <c r="N685" s="49"/>
      <c r="O685" s="50"/>
      <c r="P685" s="50"/>
      <c r="Q685" s="50"/>
    </row>
    <row r="686" spans="1:17" x14ac:dyDescent="0.25">
      <c r="A686" s="61" t="s">
        <v>1449</v>
      </c>
      <c r="B686" s="65">
        <v>50110</v>
      </c>
      <c r="C686" s="3" t="s">
        <v>50</v>
      </c>
      <c r="D686" s="3" t="s">
        <v>1450</v>
      </c>
      <c r="E686" s="1">
        <f>VLOOKUP($B686,Conteo_municipios!$A$2:$I$1123,5)</f>
        <v>4522</v>
      </c>
      <c r="F686" s="75">
        <f>VLOOKUP($B686,Conteo_municipios!$A$2:$I$1123,9)</f>
        <v>4</v>
      </c>
      <c r="G686" s="5">
        <v>5</v>
      </c>
      <c r="H686" s="5">
        <v>0.25</v>
      </c>
      <c r="I686" s="5" t="s">
        <v>21</v>
      </c>
      <c r="J686" s="4" t="s">
        <v>52</v>
      </c>
      <c r="K686" s="1" t="str">
        <f>IF(E686&gt;=160000,"Intermedia",IF(E686&gt;=40000,IF(F686&gt;=7,"Intermedia","Pequeña"),IF(E686&gt;=20000,"Tipo I_II","Resto")))</f>
        <v>Resto</v>
      </c>
      <c r="L686" s="2" t="str">
        <f t="shared" si="15"/>
        <v>Resto</v>
      </c>
      <c r="N686" s="49"/>
      <c r="O686" s="50"/>
      <c r="P686" s="50"/>
      <c r="Q686" s="50"/>
    </row>
    <row r="687" spans="1:17" x14ac:dyDescent="0.25">
      <c r="A687" s="61" t="s">
        <v>1700</v>
      </c>
      <c r="B687" s="65">
        <v>50124</v>
      </c>
      <c r="C687" s="3" t="s">
        <v>50</v>
      </c>
      <c r="D687" s="3" t="s">
        <v>1701</v>
      </c>
      <c r="E687" s="1">
        <f>VLOOKUP($B687,Conteo_municipios!$A$2:$I$1123,5)</f>
        <v>3650</v>
      </c>
      <c r="F687" s="75">
        <f>VLOOKUP($B687,Conteo_municipios!$A$2:$I$1123,9)</f>
        <v>3.2</v>
      </c>
      <c r="G687" s="5">
        <v>4</v>
      </c>
      <c r="H687" s="5">
        <v>0.2</v>
      </c>
      <c r="I687" s="5" t="s">
        <v>21</v>
      </c>
      <c r="J687" s="4" t="s">
        <v>52</v>
      </c>
      <c r="K687" s="1" t="str">
        <f>IF(E687&gt;=160000,"Intermedia",IF(E687&gt;=40000,IF(F687&gt;=7,"Intermedia","Pequeña"),IF(E687&gt;=20000,"Tipo I_II","Resto")))</f>
        <v>Resto</v>
      </c>
      <c r="L687" s="2" t="str">
        <f t="shared" si="15"/>
        <v>Resto</v>
      </c>
      <c r="N687" s="49"/>
      <c r="O687" s="50"/>
      <c r="P687" s="50"/>
      <c r="Q687" s="50"/>
    </row>
    <row r="688" spans="1:17" x14ac:dyDescent="0.25">
      <c r="A688" s="61" t="s">
        <v>1248</v>
      </c>
      <c r="B688" s="65">
        <v>50150</v>
      </c>
      <c r="C688" s="3" t="s">
        <v>50</v>
      </c>
      <c r="D688" s="3" t="s">
        <v>1249</v>
      </c>
      <c r="E688" s="1">
        <f>VLOOKUP($B688,Conteo_municipios!$A$2:$I$1123,5)</f>
        <v>9223</v>
      </c>
      <c r="F688" s="75">
        <f>VLOOKUP($B688,Conteo_municipios!$A$2:$I$1123,9)</f>
        <v>4.3</v>
      </c>
      <c r="G688" s="5">
        <v>4</v>
      </c>
      <c r="H688" s="5">
        <v>0.2</v>
      </c>
      <c r="I688" s="5" t="s">
        <v>21</v>
      </c>
      <c r="J688" s="4" t="s">
        <v>52</v>
      </c>
      <c r="K688" s="1" t="str">
        <f>IF(E688&gt;=160000,"Intermedia",IF(E688&gt;=40000,IF(F688&gt;=7,"Intermedia","Pequeña"),IF(E688&gt;=20000,"Tipo I_II","Resto")))</f>
        <v>Resto</v>
      </c>
      <c r="L688" s="2" t="str">
        <f t="shared" si="15"/>
        <v>Resto</v>
      </c>
      <c r="N688" s="49"/>
      <c r="O688" s="50"/>
      <c r="P688" s="50"/>
      <c r="Q688" s="50"/>
    </row>
    <row r="689" spans="1:17" x14ac:dyDescent="0.25">
      <c r="A689" s="61" t="s">
        <v>1310</v>
      </c>
      <c r="B689" s="65">
        <v>50223</v>
      </c>
      <c r="C689" s="3" t="s">
        <v>50</v>
      </c>
      <c r="D689" s="3" t="s">
        <v>1311</v>
      </c>
      <c r="E689" s="1">
        <f>VLOOKUP($B689,Conteo_municipios!$A$2:$I$1123,5)</f>
        <v>4722</v>
      </c>
      <c r="F689" s="75">
        <f>VLOOKUP($B689,Conteo_municipios!$A$2:$I$1123,9)</f>
        <v>3.3000000000000003</v>
      </c>
      <c r="G689" s="5">
        <v>7</v>
      </c>
      <c r="H689" s="5">
        <v>0.35</v>
      </c>
      <c r="I689" s="5" t="s">
        <v>21</v>
      </c>
      <c r="J689" s="4" t="s">
        <v>13</v>
      </c>
      <c r="K689" s="1" t="str">
        <f>IF(E689&gt;=160000,"Intermedia",IF(E689&gt;=40000,IF(F689&gt;=7,"Intermedia","Pequeña"),IF(E689&gt;=20000,"Tipo I_II","Resto")))</f>
        <v>Resto</v>
      </c>
      <c r="L689" s="2" t="str">
        <f t="shared" si="15"/>
        <v>Resto</v>
      </c>
      <c r="N689" s="49"/>
      <c r="O689" s="50"/>
      <c r="P689" s="50"/>
      <c r="Q689" s="50"/>
    </row>
    <row r="690" spans="1:17" x14ac:dyDescent="0.25">
      <c r="A690" s="61" t="s">
        <v>587</v>
      </c>
      <c r="B690" s="65">
        <v>50226</v>
      </c>
      <c r="C690" s="3" t="s">
        <v>50</v>
      </c>
      <c r="D690" s="3" t="s">
        <v>588</v>
      </c>
      <c r="E690" s="1">
        <f>VLOOKUP($B690,Conteo_municipios!$A$2:$I$1123,5)</f>
        <v>16991</v>
      </c>
      <c r="F690" s="75">
        <f>VLOOKUP($B690,Conteo_municipios!$A$2:$I$1123,9)</f>
        <v>3.6</v>
      </c>
      <c r="G690" s="5">
        <v>5</v>
      </c>
      <c r="H690" s="5">
        <v>0.25</v>
      </c>
      <c r="I690" s="5" t="s">
        <v>21</v>
      </c>
      <c r="J690" s="4" t="s">
        <v>52</v>
      </c>
      <c r="K690" s="1" t="str">
        <f>IF(E690&gt;=160000,"Intermedia",IF(E690&gt;=40000,IF(F690&gt;=7,"Intermedia","Pequeña"),IF(E690&gt;=20000,"Tipo I_II","Resto")))</f>
        <v>Resto</v>
      </c>
      <c r="L690" s="2" t="str">
        <f t="shared" si="15"/>
        <v>Resto</v>
      </c>
      <c r="N690" s="49"/>
      <c r="O690" s="50"/>
      <c r="P690" s="50"/>
      <c r="Q690" s="50"/>
    </row>
    <row r="691" spans="1:17" x14ac:dyDescent="0.25">
      <c r="A691" s="61" t="s">
        <v>1912</v>
      </c>
      <c r="B691" s="65">
        <v>50245</v>
      </c>
      <c r="C691" s="3" t="s">
        <v>50</v>
      </c>
      <c r="D691" s="3" t="s">
        <v>1913</v>
      </c>
      <c r="E691" s="1">
        <f>VLOOKUP($B691,Conteo_municipios!$A$2:$I$1123,5)</f>
        <v>721</v>
      </c>
      <c r="F691" s="75">
        <f>VLOOKUP($B691,Conteo_municipios!$A$2:$I$1123,9)</f>
        <v>2.5</v>
      </c>
      <c r="G691" s="5">
        <v>6</v>
      </c>
      <c r="H691" s="5">
        <v>0.3</v>
      </c>
      <c r="I691" s="5" t="s">
        <v>21</v>
      </c>
      <c r="J691" s="4" t="s">
        <v>13</v>
      </c>
      <c r="K691" s="1" t="str">
        <f>IF(E691&gt;=160000,"Intermedia",IF(E691&gt;=40000,IF(F691&gt;=7,"Intermedia","Pequeña"),IF(E691&gt;=20000,"Tipo I_II","Resto")))</f>
        <v>Resto</v>
      </c>
      <c r="L691" s="2" t="str">
        <f t="shared" si="15"/>
        <v>Resto</v>
      </c>
      <c r="N691" s="49"/>
      <c r="O691" s="50"/>
      <c r="P691" s="50"/>
      <c r="Q691" s="50"/>
    </row>
    <row r="692" spans="1:17" x14ac:dyDescent="0.25">
      <c r="A692" s="61" t="s">
        <v>1579</v>
      </c>
      <c r="B692" s="65">
        <v>50251</v>
      </c>
      <c r="C692" s="3" t="s">
        <v>50</v>
      </c>
      <c r="D692" s="3" t="s">
        <v>1580</v>
      </c>
      <c r="E692" s="1">
        <f>VLOOKUP($B692,Conteo_municipios!$A$2:$I$1123,5)</f>
        <v>4054</v>
      </c>
      <c r="F692" s="75">
        <f>VLOOKUP($B692,Conteo_municipios!$A$2:$I$1123,9)</f>
        <v>2.9</v>
      </c>
      <c r="G692" s="5">
        <v>5</v>
      </c>
      <c r="H692" s="5">
        <v>0.25</v>
      </c>
      <c r="I692" s="5" t="s">
        <v>21</v>
      </c>
      <c r="J692" s="4" t="s">
        <v>13</v>
      </c>
      <c r="K692" s="1" t="str">
        <f>IF(E692&gt;=160000,"Intermedia",IF(E692&gt;=40000,IF(F692&gt;=7,"Intermedia","Pequeña"),IF(E692&gt;=20000,"Tipo I_II","Resto")))</f>
        <v>Resto</v>
      </c>
      <c r="L692" s="2" t="str">
        <f t="shared" si="15"/>
        <v>Resto</v>
      </c>
      <c r="N692" s="49"/>
      <c r="O692" s="50"/>
      <c r="P692" s="50"/>
      <c r="Q692" s="50"/>
    </row>
    <row r="693" spans="1:17" x14ac:dyDescent="0.25">
      <c r="A693" s="61" t="s">
        <v>1739</v>
      </c>
      <c r="B693" s="65">
        <v>50270</v>
      </c>
      <c r="C693" s="3" t="s">
        <v>50</v>
      </c>
      <c r="D693" s="3" t="s">
        <v>1740</v>
      </c>
      <c r="E693" s="1">
        <f>VLOOKUP($B693,Conteo_municipios!$A$2:$I$1123,5)</f>
        <v>2050</v>
      </c>
      <c r="F693" s="75">
        <f>VLOOKUP($B693,Conteo_municipios!$A$2:$I$1123,9)</f>
        <v>3.6</v>
      </c>
      <c r="G693" s="5">
        <v>5</v>
      </c>
      <c r="H693" s="5">
        <v>0.25</v>
      </c>
      <c r="I693" s="5" t="s">
        <v>21</v>
      </c>
      <c r="J693" s="4" t="s">
        <v>52</v>
      </c>
      <c r="K693" s="1" t="str">
        <f>IF(E693&gt;=160000,"Intermedia",IF(E693&gt;=40000,IF(F693&gt;=7,"Intermedia","Pequeña"),IF(E693&gt;=20000,"Tipo I_II","Resto")))</f>
        <v>Resto</v>
      </c>
      <c r="L693" s="2" t="str">
        <f t="shared" si="15"/>
        <v>Resto</v>
      </c>
      <c r="N693" s="49"/>
      <c r="O693" s="50"/>
      <c r="P693" s="50"/>
      <c r="Q693" s="50"/>
    </row>
    <row r="694" spans="1:17" x14ac:dyDescent="0.25">
      <c r="A694" s="61" t="s">
        <v>892</v>
      </c>
      <c r="B694" s="65">
        <v>50287</v>
      </c>
      <c r="C694" s="3" t="s">
        <v>50</v>
      </c>
      <c r="D694" s="3" t="s">
        <v>893</v>
      </c>
      <c r="E694" s="1">
        <f>VLOOKUP($B694,Conteo_municipios!$A$2:$I$1123,5)</f>
        <v>8363</v>
      </c>
      <c r="F694" s="75">
        <f>VLOOKUP($B694,Conteo_municipios!$A$2:$I$1123,9)</f>
        <v>3.2</v>
      </c>
      <c r="G694" s="5">
        <v>2</v>
      </c>
      <c r="H694" s="5">
        <v>0.1</v>
      </c>
      <c r="I694" s="5" t="s">
        <v>25</v>
      </c>
      <c r="J694" s="4" t="s">
        <v>52</v>
      </c>
      <c r="K694" s="1" t="str">
        <f>IF(E694&gt;=160000,"Intermedia",IF(E694&gt;=40000,IF(F694&gt;=7,"Intermedia","Pequeña"),IF(E694&gt;=20000,"Tipo I_II","Resto")))</f>
        <v>Resto</v>
      </c>
      <c r="L694" s="2" t="str">
        <f t="shared" si="15"/>
        <v>Resto</v>
      </c>
      <c r="N694" s="49"/>
      <c r="O694" s="50"/>
      <c r="P694" s="50"/>
      <c r="Q694" s="50"/>
    </row>
    <row r="695" spans="1:17" x14ac:dyDescent="0.25">
      <c r="A695" s="61" t="s">
        <v>215</v>
      </c>
      <c r="B695" s="65">
        <v>50313</v>
      </c>
      <c r="C695" s="3" t="s">
        <v>50</v>
      </c>
      <c r="D695" s="3" t="s">
        <v>216</v>
      </c>
      <c r="E695" s="1">
        <f>VLOOKUP($B695,Conteo_municipios!$A$2:$I$1123,5)</f>
        <v>57183</v>
      </c>
      <c r="F695" s="75">
        <f>VLOOKUP($B695,Conteo_municipios!$A$2:$I$1123,9)</f>
        <v>3</v>
      </c>
      <c r="G695" s="5">
        <v>4</v>
      </c>
      <c r="H695" s="5">
        <v>0.2</v>
      </c>
      <c r="I695" s="5" t="s">
        <v>21</v>
      </c>
      <c r="J695" s="4" t="s">
        <v>52</v>
      </c>
      <c r="K695" s="1" t="str">
        <f>IF(E695&gt;=160000,"Intermedia",IF(E695&gt;=40000,IF(F695&gt;=7,"Intermedia","Pequeña"),IF(E695&gt;=20000,"Tipo I_II","Resto")))</f>
        <v>Pequeña</v>
      </c>
      <c r="L695" s="2" t="str">
        <f t="shared" si="15"/>
        <v>Pequeña_H</v>
      </c>
      <c r="N695" s="49"/>
      <c r="O695" s="50"/>
      <c r="P695" s="50"/>
      <c r="Q695" s="50"/>
    </row>
    <row r="696" spans="1:17" x14ac:dyDescent="0.25">
      <c r="A696" s="61" t="s">
        <v>862</v>
      </c>
      <c r="B696" s="65">
        <v>50318</v>
      </c>
      <c r="C696" s="3" t="s">
        <v>50</v>
      </c>
      <c r="D696" s="3" t="s">
        <v>778</v>
      </c>
      <c r="E696" s="1">
        <f>VLOOKUP($B696,Conteo_municipios!$A$2:$I$1123,5)</f>
        <v>9714</v>
      </c>
      <c r="F696" s="75">
        <f>VLOOKUP($B696,Conteo_municipios!$A$2:$I$1123,9)</f>
        <v>3.9</v>
      </c>
      <c r="G696" s="5">
        <v>7</v>
      </c>
      <c r="H696" s="5">
        <v>0.35</v>
      </c>
      <c r="I696" s="5" t="s">
        <v>21</v>
      </c>
      <c r="J696" s="4" t="s">
        <v>13</v>
      </c>
      <c r="K696" s="1" t="str">
        <f>IF(E696&gt;=160000,"Intermedia",IF(E696&gt;=40000,IF(F696&gt;=7,"Intermedia","Pequeña"),IF(E696&gt;=20000,"Tipo I_II","Resto")))</f>
        <v>Resto</v>
      </c>
      <c r="L696" s="2" t="str">
        <f t="shared" si="15"/>
        <v>Resto</v>
      </c>
      <c r="N696" s="49"/>
      <c r="O696" s="50"/>
      <c r="P696" s="50"/>
      <c r="Q696" s="50"/>
    </row>
    <row r="697" spans="1:17" x14ac:dyDescent="0.25">
      <c r="A697" s="61" t="s">
        <v>1755</v>
      </c>
      <c r="B697" s="65">
        <v>50325</v>
      </c>
      <c r="C697" s="3" t="s">
        <v>50</v>
      </c>
      <c r="D697" s="3" t="s">
        <v>1756</v>
      </c>
      <c r="E697" s="1">
        <f>VLOOKUP($B697,Conteo_municipios!$A$2:$I$1123,5)</f>
        <v>2755</v>
      </c>
      <c r="F697" s="75">
        <f>VLOOKUP($B697,Conteo_municipios!$A$2:$I$1123,9)</f>
        <v>3.9</v>
      </c>
      <c r="G697" s="5">
        <v>1</v>
      </c>
      <c r="H697" s="5">
        <v>0.05</v>
      </c>
      <c r="I697" s="5" t="s">
        <v>25</v>
      </c>
      <c r="J697" s="4" t="s">
        <v>52</v>
      </c>
      <c r="K697" s="1" t="str">
        <f>IF(E697&gt;=160000,"Intermedia",IF(E697&gt;=40000,IF(F697&gt;=7,"Intermedia","Pequeña"),IF(E697&gt;=20000,"Tipo I_II","Resto")))</f>
        <v>Resto</v>
      </c>
      <c r="L697" s="2" t="str">
        <f t="shared" si="15"/>
        <v>Resto</v>
      </c>
      <c r="N697" s="49"/>
      <c r="O697" s="50"/>
      <c r="P697" s="50"/>
      <c r="Q697" s="50"/>
    </row>
    <row r="698" spans="1:17" x14ac:dyDescent="0.25">
      <c r="A698" s="61" t="s">
        <v>1306</v>
      </c>
      <c r="B698" s="65">
        <v>50330</v>
      </c>
      <c r="C698" s="3" t="s">
        <v>50</v>
      </c>
      <c r="D698" s="3" t="s">
        <v>1307</v>
      </c>
      <c r="E698" s="1">
        <f>VLOOKUP($B698,Conteo_municipios!$A$2:$I$1123,5)</f>
        <v>4458</v>
      </c>
      <c r="F698" s="75">
        <f>VLOOKUP($B698,Conteo_municipios!$A$2:$I$1123,9)</f>
        <v>3.2</v>
      </c>
      <c r="G698" s="5">
        <v>4</v>
      </c>
      <c r="H698" s="5">
        <v>0.2</v>
      </c>
      <c r="I698" s="5" t="s">
        <v>21</v>
      </c>
      <c r="J698" s="4" t="s">
        <v>13</v>
      </c>
      <c r="K698" s="1" t="str">
        <f>IF(E698&gt;=160000,"Intermedia",IF(E698&gt;=40000,IF(F698&gt;=7,"Intermedia","Pequeña"),IF(E698&gt;=20000,"Tipo I_II","Resto")))</f>
        <v>Resto</v>
      </c>
      <c r="L698" s="2" t="str">
        <f t="shared" si="15"/>
        <v>Resto</v>
      </c>
      <c r="N698" s="49"/>
      <c r="O698" s="50"/>
      <c r="P698" s="50"/>
      <c r="Q698" s="50"/>
    </row>
    <row r="699" spans="1:17" x14ac:dyDescent="0.25">
      <c r="A699" s="61" t="s">
        <v>1177</v>
      </c>
      <c r="B699" s="65">
        <v>50350</v>
      </c>
      <c r="C699" s="3" t="s">
        <v>50</v>
      </c>
      <c r="D699" s="3" t="s">
        <v>1178</v>
      </c>
      <c r="E699" s="1">
        <f>VLOOKUP($B699,Conteo_municipios!$A$2:$I$1123,5)</f>
        <v>5735</v>
      </c>
      <c r="F699" s="75">
        <f>VLOOKUP($B699,Conteo_municipios!$A$2:$I$1123,9)</f>
        <v>2.7</v>
      </c>
      <c r="G699" s="5">
        <v>1</v>
      </c>
      <c r="H699" s="5">
        <v>0.05</v>
      </c>
      <c r="I699" s="5" t="s">
        <v>25</v>
      </c>
      <c r="J699" s="4" t="s">
        <v>243</v>
      </c>
      <c r="K699" s="1" t="str">
        <f>IF(E699&gt;=160000,"Intermedia",IF(E699&gt;=40000,IF(F699&gt;=7,"Intermedia","Pequeña"),IF(E699&gt;=20000,"Tipo I_II","Resto")))</f>
        <v>Resto</v>
      </c>
      <c r="L699" s="2" t="str">
        <f t="shared" si="15"/>
        <v>Resto</v>
      </c>
      <c r="N699" s="49"/>
      <c r="O699" s="50"/>
      <c r="P699" s="50"/>
      <c r="Q699" s="50"/>
    </row>
    <row r="700" spans="1:17" x14ac:dyDescent="0.25">
      <c r="A700" s="61" t="s">
        <v>1361</v>
      </c>
      <c r="B700" s="65">
        <v>50370</v>
      </c>
      <c r="C700" s="3" t="s">
        <v>50</v>
      </c>
      <c r="D700" s="3" t="s">
        <v>1362</v>
      </c>
      <c r="E700" s="1">
        <f>VLOOKUP($B700,Conteo_municipios!$A$2:$I$1123,5)</f>
        <v>2680</v>
      </c>
      <c r="F700" s="75">
        <f>VLOOKUP($B700,Conteo_municipios!$A$2:$I$1123,9)</f>
        <v>3</v>
      </c>
      <c r="G700" s="5">
        <v>5</v>
      </c>
      <c r="H700" s="5">
        <v>0.25</v>
      </c>
      <c r="I700" s="5" t="s">
        <v>21</v>
      </c>
      <c r="J700" s="4" t="s">
        <v>13</v>
      </c>
      <c r="K700" s="1" t="str">
        <f>IF(E700&gt;=160000,"Intermedia",IF(E700&gt;=40000,IF(F700&gt;=7,"Intermedia","Pequeña"),IF(E700&gt;=20000,"Tipo I_II","Resto")))</f>
        <v>Resto</v>
      </c>
      <c r="L700" s="2" t="str">
        <f t="shared" si="15"/>
        <v>Resto</v>
      </c>
      <c r="N700" s="49"/>
      <c r="O700" s="50"/>
      <c r="P700" s="50"/>
      <c r="Q700" s="50"/>
    </row>
    <row r="701" spans="1:17" x14ac:dyDescent="0.25">
      <c r="A701" s="61" t="s">
        <v>1151</v>
      </c>
      <c r="B701" s="65">
        <v>50400</v>
      </c>
      <c r="C701" s="3" t="s">
        <v>50</v>
      </c>
      <c r="D701" s="3" t="s">
        <v>1152</v>
      </c>
      <c r="E701" s="1">
        <f>VLOOKUP($B701,Conteo_municipios!$A$2:$I$1123,5)</f>
        <v>4974</v>
      </c>
      <c r="F701" s="75">
        <f>VLOOKUP($B701,Conteo_municipios!$A$2:$I$1123,9)</f>
        <v>4</v>
      </c>
      <c r="G701" s="5">
        <v>6</v>
      </c>
      <c r="H701" s="5">
        <v>0.3</v>
      </c>
      <c r="I701" s="5" t="s">
        <v>21</v>
      </c>
      <c r="J701" s="4" t="s">
        <v>13</v>
      </c>
      <c r="K701" s="1" t="str">
        <f>IF(E701&gt;=160000,"Intermedia",IF(E701&gt;=40000,IF(F701&gt;=7,"Intermedia","Pequeña"),IF(E701&gt;=20000,"Tipo I_II","Resto")))</f>
        <v>Resto</v>
      </c>
      <c r="L701" s="2" t="str">
        <f t="shared" si="15"/>
        <v>Resto</v>
      </c>
      <c r="N701" s="49"/>
      <c r="O701" s="50"/>
      <c r="P701" s="50"/>
      <c r="Q701" s="50"/>
    </row>
    <row r="702" spans="1:17" x14ac:dyDescent="0.25">
      <c r="A702" s="61" t="s">
        <v>730</v>
      </c>
      <c r="B702" s="65">
        <v>50450</v>
      </c>
      <c r="C702" s="3" t="s">
        <v>50</v>
      </c>
      <c r="D702" s="3" t="s">
        <v>731</v>
      </c>
      <c r="E702" s="1">
        <f>VLOOKUP($B702,Conteo_municipios!$A$2:$I$1123,5)</f>
        <v>3968</v>
      </c>
      <c r="F702" s="75">
        <f>VLOOKUP($B702,Conteo_municipios!$A$2:$I$1123,9)</f>
        <v>4.8999999999999995</v>
      </c>
      <c r="G702" s="5">
        <v>1</v>
      </c>
      <c r="H702" s="5">
        <v>0.05</v>
      </c>
      <c r="I702" s="5" t="s">
        <v>25</v>
      </c>
      <c r="J702" s="4" t="s">
        <v>243</v>
      </c>
      <c r="K702" s="1" t="str">
        <f>IF(E702&gt;=160000,"Intermedia",IF(E702&gt;=40000,IF(F702&gt;=7,"Intermedia","Pequeña"),IF(E702&gt;=20000,"Tipo I_II","Resto")))</f>
        <v>Resto</v>
      </c>
      <c r="L702" s="2" t="str">
        <f t="shared" si="15"/>
        <v>Resto</v>
      </c>
      <c r="N702" s="49"/>
      <c r="O702" s="50"/>
      <c r="P702" s="50"/>
      <c r="Q702" s="50"/>
    </row>
    <row r="703" spans="1:17" x14ac:dyDescent="0.25">
      <c r="A703" s="61" t="s">
        <v>826</v>
      </c>
      <c r="B703" s="65">
        <v>50568</v>
      </c>
      <c r="C703" s="3" t="s">
        <v>50</v>
      </c>
      <c r="D703" s="3" t="s">
        <v>827</v>
      </c>
      <c r="E703" s="1">
        <f>VLOOKUP($B703,Conteo_municipios!$A$2:$I$1123,5)</f>
        <v>22681</v>
      </c>
      <c r="F703" s="75">
        <f>VLOOKUP($B703,Conteo_municipios!$A$2:$I$1123,9)</f>
        <v>4.8999999999999995</v>
      </c>
      <c r="G703" s="5">
        <v>1</v>
      </c>
      <c r="H703" s="5">
        <v>0.05</v>
      </c>
      <c r="I703" s="5" t="s">
        <v>25</v>
      </c>
      <c r="J703" s="4" t="s">
        <v>52</v>
      </c>
      <c r="K703" s="1" t="str">
        <f>IF(E703&gt;=160000,"Intermedia",IF(E703&gt;=40000,IF(F703&gt;=7,"Intermedia","Pequeña"),IF(E703&gt;=20000,"Tipo I_II","Resto")))</f>
        <v>Tipo I_II</v>
      </c>
      <c r="L703" s="2" t="str">
        <f t="shared" si="15"/>
        <v>Tipo I_II_L|M</v>
      </c>
      <c r="N703" s="49"/>
      <c r="O703" s="50"/>
      <c r="P703" s="50"/>
      <c r="Q703" s="50"/>
    </row>
    <row r="704" spans="1:17" x14ac:dyDescent="0.25">
      <c r="A704" s="61" t="s">
        <v>378</v>
      </c>
      <c r="B704" s="65">
        <v>50573</v>
      </c>
      <c r="C704" s="3" t="s">
        <v>50</v>
      </c>
      <c r="D704" s="3" t="s">
        <v>379</v>
      </c>
      <c r="E704" s="1">
        <f>VLOOKUP($B704,Conteo_municipios!$A$2:$I$1123,5)</f>
        <v>22069</v>
      </c>
      <c r="F704" s="75">
        <f>VLOOKUP($B704,Conteo_municipios!$A$2:$I$1123,9)</f>
        <v>3.3000000000000003</v>
      </c>
      <c r="G704" s="5">
        <v>1</v>
      </c>
      <c r="H704" s="5">
        <v>0.05</v>
      </c>
      <c r="I704" s="5" t="s">
        <v>25</v>
      </c>
      <c r="J704" s="4" t="s">
        <v>52</v>
      </c>
      <c r="K704" s="1" t="str">
        <f>IF(E704&gt;=160000,"Intermedia",IF(E704&gt;=40000,IF(F704&gt;=7,"Intermedia","Pequeña"),IF(E704&gt;=20000,"Tipo I_II","Resto")))</f>
        <v>Tipo I_II</v>
      </c>
      <c r="L704" s="2" t="str">
        <f t="shared" si="15"/>
        <v>Tipo I_II_L|M</v>
      </c>
      <c r="N704" s="49"/>
      <c r="O704" s="50"/>
      <c r="P704" s="50"/>
      <c r="Q704" s="50"/>
    </row>
    <row r="705" spans="1:17" x14ac:dyDescent="0.25">
      <c r="A705" s="61" t="s">
        <v>1302</v>
      </c>
      <c r="B705" s="65">
        <v>50577</v>
      </c>
      <c r="C705" s="3" t="s">
        <v>50</v>
      </c>
      <c r="D705" s="3" t="s">
        <v>1303</v>
      </c>
      <c r="E705" s="1">
        <f>VLOOKUP($B705,Conteo_municipios!$A$2:$I$1123,5)</f>
        <v>4621</v>
      </c>
      <c r="F705" s="75">
        <f>VLOOKUP($B705,Conteo_municipios!$A$2:$I$1123,9)</f>
        <v>3</v>
      </c>
      <c r="G705" s="5">
        <v>1</v>
      </c>
      <c r="H705" s="5">
        <v>0.05</v>
      </c>
      <c r="I705" s="5" t="s">
        <v>25</v>
      </c>
      <c r="J705" s="4" t="s">
        <v>52</v>
      </c>
      <c r="K705" s="1" t="str">
        <f>IF(E705&gt;=160000,"Intermedia",IF(E705&gt;=40000,IF(F705&gt;=7,"Intermedia","Pequeña"),IF(E705&gt;=20000,"Tipo I_II","Resto")))</f>
        <v>Resto</v>
      </c>
      <c r="L705" s="2" t="str">
        <f t="shared" si="15"/>
        <v>Resto</v>
      </c>
      <c r="N705" s="49"/>
      <c r="O705" s="50"/>
      <c r="P705" s="50"/>
      <c r="Q705" s="50"/>
    </row>
    <row r="706" spans="1:17" x14ac:dyDescent="0.25">
      <c r="A706" s="61" t="s">
        <v>996</v>
      </c>
      <c r="B706" s="65">
        <v>50590</v>
      </c>
      <c r="C706" s="3" t="s">
        <v>50</v>
      </c>
      <c r="D706" s="3" t="s">
        <v>520</v>
      </c>
      <c r="E706" s="1">
        <f>VLOOKUP($B706,Conteo_municipios!$A$2:$I$1123,5)</f>
        <v>6361</v>
      </c>
      <c r="F706" s="75">
        <f>VLOOKUP($B706,Conteo_municipios!$A$2:$I$1123,9)</f>
        <v>3.5</v>
      </c>
      <c r="G706" s="5">
        <v>1</v>
      </c>
      <c r="H706" s="5">
        <v>0.05</v>
      </c>
      <c r="I706" s="5" t="s">
        <v>25</v>
      </c>
      <c r="J706" s="4" t="s">
        <v>243</v>
      </c>
      <c r="K706" s="1" t="str">
        <f>IF(E706&gt;=160000,"Intermedia",IF(E706&gt;=40000,IF(F706&gt;=7,"Intermedia","Pequeña"),IF(E706&gt;=20000,"Tipo I_II","Resto")))</f>
        <v>Resto</v>
      </c>
      <c r="L706" s="2" t="str">
        <f t="shared" si="15"/>
        <v>Resto</v>
      </c>
      <c r="N706" s="49"/>
      <c r="O706" s="50"/>
      <c r="P706" s="50"/>
      <c r="Q706" s="50"/>
    </row>
    <row r="707" spans="1:17" x14ac:dyDescent="0.25">
      <c r="A707" s="61" t="s">
        <v>802</v>
      </c>
      <c r="B707" s="65">
        <v>50606</v>
      </c>
      <c r="C707" s="3" t="s">
        <v>50</v>
      </c>
      <c r="D707" s="3" t="s">
        <v>706</v>
      </c>
      <c r="E707" s="1">
        <f>VLOOKUP($B707,Conteo_municipios!$A$2:$I$1123,5)</f>
        <v>11986</v>
      </c>
      <c r="F707" s="75">
        <f>VLOOKUP($B707,Conteo_municipios!$A$2:$I$1123,9)</f>
        <v>4.0999999999999996</v>
      </c>
      <c r="G707" s="5">
        <v>6</v>
      </c>
      <c r="H707" s="5">
        <v>0.3</v>
      </c>
      <c r="I707" s="5" t="s">
        <v>21</v>
      </c>
      <c r="J707" s="4" t="s">
        <v>52</v>
      </c>
      <c r="K707" s="1" t="str">
        <f>IF(E707&gt;=160000,"Intermedia",IF(E707&gt;=40000,IF(F707&gt;=7,"Intermedia","Pequeña"),IF(E707&gt;=20000,"Tipo I_II","Resto")))</f>
        <v>Resto</v>
      </c>
      <c r="L707" s="2" t="str">
        <f t="shared" si="15"/>
        <v>Resto</v>
      </c>
      <c r="N707" s="49"/>
      <c r="O707" s="50"/>
      <c r="P707" s="50"/>
      <c r="Q707" s="50"/>
    </row>
    <row r="708" spans="1:17" x14ac:dyDescent="0.25">
      <c r="A708" s="61" t="s">
        <v>1273</v>
      </c>
      <c r="B708" s="65">
        <v>50680</v>
      </c>
      <c r="C708" s="3" t="s">
        <v>50</v>
      </c>
      <c r="D708" s="3" t="s">
        <v>1274</v>
      </c>
      <c r="E708" s="1">
        <f>VLOOKUP($B708,Conteo_municipios!$A$2:$I$1123,5)</f>
        <v>10149</v>
      </c>
      <c r="F708" s="75">
        <f>VLOOKUP($B708,Conteo_municipios!$A$2:$I$1123,9)</f>
        <v>3.5</v>
      </c>
      <c r="G708" s="5">
        <v>3</v>
      </c>
      <c r="H708" s="5">
        <v>0.15</v>
      </c>
      <c r="I708" s="5" t="s">
        <v>12</v>
      </c>
      <c r="J708" s="4" t="s">
        <v>52</v>
      </c>
      <c r="K708" s="1" t="str">
        <f>IF(E708&gt;=160000,"Intermedia",IF(E708&gt;=40000,IF(F708&gt;=7,"Intermedia","Pequeña"),IF(E708&gt;=20000,"Tipo I_II","Resto")))</f>
        <v>Resto</v>
      </c>
      <c r="L708" s="2" t="str">
        <f t="shared" si="15"/>
        <v>Resto</v>
      </c>
      <c r="N708" s="49"/>
      <c r="O708" s="50"/>
      <c r="P708" s="50"/>
      <c r="Q708" s="50"/>
    </row>
    <row r="709" spans="1:17" x14ac:dyDescent="0.25">
      <c r="A709" s="61" t="s">
        <v>1219</v>
      </c>
      <c r="B709" s="65">
        <v>50683</v>
      </c>
      <c r="C709" s="3" t="s">
        <v>50</v>
      </c>
      <c r="D709" s="3" t="s">
        <v>1220</v>
      </c>
      <c r="E709" s="1">
        <f>VLOOKUP($B709,Conteo_municipios!$A$2:$I$1123,5)</f>
        <v>4703</v>
      </c>
      <c r="F709" s="75">
        <f>VLOOKUP($B709,Conteo_municipios!$A$2:$I$1123,9)</f>
        <v>3</v>
      </c>
      <c r="G709" s="5">
        <v>3</v>
      </c>
      <c r="H709" s="5">
        <v>0.15</v>
      </c>
      <c r="I709" s="5" t="s">
        <v>12</v>
      </c>
      <c r="J709" s="4" t="s">
        <v>243</v>
      </c>
      <c r="K709" s="1" t="str">
        <f>IF(E709&gt;=160000,"Intermedia",IF(E709&gt;=40000,IF(F709&gt;=7,"Intermedia","Pequeña"),IF(E709&gt;=20000,"Tipo I_II","Resto")))</f>
        <v>Resto</v>
      </c>
      <c r="L709" s="2" t="str">
        <f t="shared" si="15"/>
        <v>Resto</v>
      </c>
      <c r="N709" s="49"/>
      <c r="O709" s="50"/>
      <c r="P709" s="50"/>
      <c r="Q709" s="50"/>
    </row>
    <row r="710" spans="1:17" x14ac:dyDescent="0.25">
      <c r="A710" s="61" t="s">
        <v>1974</v>
      </c>
      <c r="B710" s="65">
        <v>50686</v>
      </c>
      <c r="C710" s="3" t="s">
        <v>50</v>
      </c>
      <c r="D710" s="3" t="s">
        <v>1975</v>
      </c>
      <c r="E710" s="1">
        <f>VLOOKUP($B710,Conteo_municipios!$A$2:$I$1123,5)</f>
        <v>645</v>
      </c>
      <c r="F710" s="75">
        <f>VLOOKUP($B710,Conteo_municipios!$A$2:$I$1123,9)</f>
        <v>3.4</v>
      </c>
      <c r="G710" s="5">
        <v>6</v>
      </c>
      <c r="H710" s="5">
        <v>0.3</v>
      </c>
      <c r="I710" s="5" t="s">
        <v>21</v>
      </c>
      <c r="J710" s="4" t="s">
        <v>13</v>
      </c>
      <c r="K710" s="1" t="str">
        <f>IF(E710&gt;=160000,"Intermedia",IF(E710&gt;=40000,IF(F710&gt;=7,"Intermedia","Pequeña"),IF(E710&gt;=20000,"Tipo I_II","Resto")))</f>
        <v>Resto</v>
      </c>
      <c r="L710" s="2" t="str">
        <f t="shared" si="15"/>
        <v>Resto</v>
      </c>
      <c r="N710" s="49"/>
      <c r="O710" s="50"/>
      <c r="P710" s="50"/>
      <c r="Q710" s="50"/>
    </row>
    <row r="711" spans="1:17" x14ac:dyDescent="0.25">
      <c r="A711" s="61" t="s">
        <v>382</v>
      </c>
      <c r="B711" s="65">
        <v>50689</v>
      </c>
      <c r="C711" s="3" t="s">
        <v>50</v>
      </c>
      <c r="D711" s="3" t="s">
        <v>383</v>
      </c>
      <c r="E711" s="1">
        <f>VLOOKUP($B711,Conteo_municipios!$A$2:$I$1123,5)</f>
        <v>18361</v>
      </c>
      <c r="F711" s="75">
        <f>VLOOKUP($B711,Conteo_municipios!$A$2:$I$1123,9)</f>
        <v>2.9</v>
      </c>
      <c r="G711" s="5">
        <v>1</v>
      </c>
      <c r="H711" s="5">
        <v>0.05</v>
      </c>
      <c r="I711" s="5" t="s">
        <v>25</v>
      </c>
      <c r="J711" s="4" t="s">
        <v>52</v>
      </c>
      <c r="K711" s="1" t="str">
        <f>IF(E711&gt;=160000,"Intermedia",IF(E711&gt;=40000,IF(F711&gt;=7,"Intermedia","Pequeña"),IF(E711&gt;=20000,"Tipo I_II","Resto")))</f>
        <v>Resto</v>
      </c>
      <c r="L711" s="2" t="str">
        <f t="shared" si="15"/>
        <v>Resto</v>
      </c>
      <c r="N711" s="49"/>
      <c r="O711" s="50"/>
      <c r="P711" s="50"/>
      <c r="Q711" s="50"/>
    </row>
    <row r="712" spans="1:17" x14ac:dyDescent="0.25">
      <c r="A712" s="61" t="s">
        <v>830</v>
      </c>
      <c r="B712" s="65">
        <v>50711</v>
      </c>
      <c r="C712" s="3" t="s">
        <v>50</v>
      </c>
      <c r="D712" s="3" t="s">
        <v>831</v>
      </c>
      <c r="E712" s="1">
        <f>VLOOKUP($B712,Conteo_municipios!$A$2:$I$1123,5)</f>
        <v>9665</v>
      </c>
      <c r="F712" s="75">
        <f>VLOOKUP($B712,Conteo_municipios!$A$2:$I$1123,9)</f>
        <v>2.6</v>
      </c>
      <c r="G712" s="5">
        <v>1</v>
      </c>
      <c r="H712" s="5">
        <v>0.05</v>
      </c>
      <c r="I712" s="5" t="s">
        <v>25</v>
      </c>
      <c r="J712" s="4" t="s">
        <v>243</v>
      </c>
      <c r="K712" s="1" t="str">
        <f>IF(E712&gt;=160000,"Intermedia",IF(E712&gt;=40000,IF(F712&gt;=7,"Intermedia","Pequeña"),IF(E712&gt;=20000,"Tipo I_II","Resto")))</f>
        <v>Resto</v>
      </c>
      <c r="L712" s="2" t="str">
        <f t="shared" si="15"/>
        <v>Resto</v>
      </c>
      <c r="N712" s="49"/>
      <c r="O712" s="50"/>
      <c r="P712" s="50"/>
      <c r="Q712" s="50"/>
    </row>
    <row r="713" spans="1:17" x14ac:dyDescent="0.25">
      <c r="A713" s="61" t="s">
        <v>61</v>
      </c>
      <c r="B713" s="64">
        <v>52001</v>
      </c>
      <c r="C713" s="1" t="s">
        <v>62</v>
      </c>
      <c r="D713" s="1" t="s">
        <v>63</v>
      </c>
      <c r="E713" s="1">
        <f>VLOOKUP($B713,Conteo_municipios!$A$2:$I$1123,5)</f>
        <v>321825</v>
      </c>
      <c r="F713" s="75">
        <f>VLOOKUP($B713,Conteo_municipios!$A$2:$I$1123,9)</f>
        <v>4.8</v>
      </c>
      <c r="G713" s="4">
        <v>5</v>
      </c>
      <c r="H713" s="4">
        <v>0.25</v>
      </c>
      <c r="I713" s="4" t="s">
        <v>21</v>
      </c>
      <c r="J713" s="4" t="s">
        <v>13</v>
      </c>
      <c r="K713" s="1" t="str">
        <f>IF(E713&gt;=160000,"Intermedia",IF(E713&gt;=40000,IF(F713&gt;=7,"Intermedia","Pequeña"),IF(E713&gt;=20000,"Tipo I_II","Resto")))</f>
        <v>Intermedia</v>
      </c>
      <c r="L713" s="2" t="str">
        <f t="shared" si="15"/>
        <v>Intermedia_H</v>
      </c>
      <c r="N713" s="49"/>
      <c r="O713" s="50"/>
      <c r="P713" s="50"/>
      <c r="Q713" s="50"/>
    </row>
    <row r="714" spans="1:17" x14ac:dyDescent="0.25">
      <c r="A714" s="61" t="s">
        <v>816</v>
      </c>
      <c r="B714" s="65">
        <v>52019</v>
      </c>
      <c r="C714" s="3" t="s">
        <v>62</v>
      </c>
      <c r="D714" s="3" t="s">
        <v>817</v>
      </c>
      <c r="E714" s="1">
        <f>VLOOKUP($B714,Conteo_municipios!$A$2:$I$1123,5)</f>
        <v>2679</v>
      </c>
      <c r="F714" s="75">
        <f>VLOOKUP($B714,Conteo_municipios!$A$2:$I$1123,9)</f>
        <v>4.3999999999999995</v>
      </c>
      <c r="G714" s="5">
        <v>5</v>
      </c>
      <c r="H714" s="5">
        <v>0.25</v>
      </c>
      <c r="I714" s="5" t="s">
        <v>21</v>
      </c>
      <c r="J714" s="4" t="s">
        <v>13</v>
      </c>
      <c r="K714" s="1" t="str">
        <f>IF(E714&gt;=160000,"Intermedia",IF(E714&gt;=40000,IF(F714&gt;=7,"Intermedia","Pequeña"),IF(E714&gt;=20000,"Tipo I_II","Resto")))</f>
        <v>Resto</v>
      </c>
      <c r="L714" s="2" t="str">
        <f t="shared" si="15"/>
        <v>Resto</v>
      </c>
      <c r="N714" s="49"/>
      <c r="O714" s="50"/>
      <c r="P714" s="50"/>
      <c r="Q714" s="50"/>
    </row>
    <row r="715" spans="1:17" x14ac:dyDescent="0.25">
      <c r="A715" s="61" t="s">
        <v>1589</v>
      </c>
      <c r="B715" s="65">
        <v>52022</v>
      </c>
      <c r="C715" s="3" t="s">
        <v>62</v>
      </c>
      <c r="D715" s="3" t="s">
        <v>1590</v>
      </c>
      <c r="E715" s="1">
        <f>VLOOKUP($B715,Conteo_municipios!$A$2:$I$1123,5)</f>
        <v>2601</v>
      </c>
      <c r="F715" s="75">
        <f>VLOOKUP($B715,Conteo_municipios!$A$2:$I$1123,9)</f>
        <v>5.8999999999999995</v>
      </c>
      <c r="G715" s="5">
        <v>5</v>
      </c>
      <c r="H715" s="5">
        <v>0.25</v>
      </c>
      <c r="I715" s="5" t="s">
        <v>21</v>
      </c>
      <c r="J715" s="4" t="s">
        <v>13</v>
      </c>
      <c r="K715" s="1" t="str">
        <f>IF(E715&gt;=160000,"Intermedia",IF(E715&gt;=40000,IF(F715&gt;=7,"Intermedia","Pequeña"),IF(E715&gt;=20000,"Tipo I_II","Resto")))</f>
        <v>Resto</v>
      </c>
      <c r="L715" s="2" t="str">
        <f t="shared" si="15"/>
        <v>Resto</v>
      </c>
      <c r="N715" s="49"/>
      <c r="O715" s="50"/>
      <c r="P715" s="50"/>
      <c r="Q715" s="50"/>
    </row>
    <row r="716" spans="1:17" x14ac:dyDescent="0.25">
      <c r="A716" s="61" t="s">
        <v>1587</v>
      </c>
      <c r="B716" s="65">
        <v>52036</v>
      </c>
      <c r="C716" s="3" t="s">
        <v>62</v>
      </c>
      <c r="D716" s="3" t="s">
        <v>1588</v>
      </c>
      <c r="E716" s="1">
        <f>VLOOKUP($B716,Conteo_municipios!$A$2:$I$1123,5)</f>
        <v>2150</v>
      </c>
      <c r="F716" s="75">
        <f>VLOOKUP($B716,Conteo_municipios!$A$2:$I$1123,9)</f>
        <v>3.6</v>
      </c>
      <c r="G716" s="5">
        <v>5</v>
      </c>
      <c r="H716" s="5">
        <v>0.25</v>
      </c>
      <c r="I716" s="5" t="s">
        <v>21</v>
      </c>
      <c r="J716" s="4" t="s">
        <v>13</v>
      </c>
      <c r="K716" s="1" t="str">
        <f>IF(E716&gt;=160000,"Intermedia",IF(E716&gt;=40000,IF(F716&gt;=7,"Intermedia","Pequeña"),IF(E716&gt;=20000,"Tipo I_II","Resto")))</f>
        <v>Resto</v>
      </c>
      <c r="L716" s="2" t="str">
        <f t="shared" si="15"/>
        <v>Resto</v>
      </c>
      <c r="N716" s="49"/>
      <c r="O716" s="50"/>
      <c r="P716" s="50"/>
      <c r="Q716" s="50"/>
    </row>
    <row r="717" spans="1:17" x14ac:dyDescent="0.25">
      <c r="A717" s="61" t="s">
        <v>1842</v>
      </c>
      <c r="B717" s="65">
        <v>52051</v>
      </c>
      <c r="C717" s="3" t="s">
        <v>62</v>
      </c>
      <c r="D717" s="3" t="s">
        <v>1843</v>
      </c>
      <c r="E717" s="1">
        <f>VLOOKUP($B717,Conteo_municipios!$A$2:$I$1123,5)</f>
        <v>1656</v>
      </c>
      <c r="F717" s="75">
        <f>VLOOKUP($B717,Conteo_municipios!$A$2:$I$1123,9)</f>
        <v>4</v>
      </c>
      <c r="G717" s="5">
        <v>5</v>
      </c>
      <c r="H717" s="5">
        <v>0.25</v>
      </c>
      <c r="I717" s="5" t="s">
        <v>21</v>
      </c>
      <c r="J717" s="4" t="s">
        <v>13</v>
      </c>
      <c r="K717" s="1" t="str">
        <f>IF(E717&gt;=160000,"Intermedia",IF(E717&gt;=40000,IF(F717&gt;=7,"Intermedia","Pequeña"),IF(E717&gt;=20000,"Tipo I_II","Resto")))</f>
        <v>Resto</v>
      </c>
      <c r="L717" s="2" t="str">
        <f t="shared" si="15"/>
        <v>Resto</v>
      </c>
      <c r="N717" s="49"/>
      <c r="O717" s="50"/>
      <c r="P717" s="50"/>
      <c r="Q717" s="50"/>
    </row>
    <row r="718" spans="1:17" x14ac:dyDescent="0.25">
      <c r="A718" s="61" t="s">
        <v>531</v>
      </c>
      <c r="B718" s="65">
        <v>52079</v>
      </c>
      <c r="C718" s="3" t="s">
        <v>62</v>
      </c>
      <c r="D718" s="3" t="s">
        <v>532</v>
      </c>
      <c r="E718" s="1">
        <f>VLOOKUP($B718,Conteo_municipios!$A$2:$I$1123,5)</f>
        <v>12097</v>
      </c>
      <c r="F718" s="75">
        <f>VLOOKUP($B718,Conteo_municipios!$A$2:$I$1123,9)</f>
        <v>4.5999999999999996</v>
      </c>
      <c r="G718" s="5">
        <v>8</v>
      </c>
      <c r="H718" s="5">
        <v>0.4</v>
      </c>
      <c r="I718" s="5" t="s">
        <v>21</v>
      </c>
      <c r="J718" s="4" t="s">
        <v>71</v>
      </c>
      <c r="K718" s="1" t="str">
        <f>IF(E718&gt;=160000,"Intermedia",IF(E718&gt;=40000,IF(F718&gt;=7,"Intermedia","Pequeña"),IF(E718&gt;=20000,"Tipo I_II","Resto")))</f>
        <v>Resto</v>
      </c>
      <c r="L718" s="2" t="str">
        <f t="shared" si="15"/>
        <v>Resto</v>
      </c>
      <c r="N718" s="49"/>
      <c r="O718" s="50"/>
      <c r="P718" s="50"/>
      <c r="Q718" s="50"/>
    </row>
    <row r="719" spans="1:17" x14ac:dyDescent="0.25">
      <c r="A719" s="61" t="s">
        <v>1385</v>
      </c>
      <c r="B719" s="65">
        <v>52083</v>
      </c>
      <c r="C719" s="3" t="s">
        <v>62</v>
      </c>
      <c r="D719" s="3" t="s">
        <v>1116</v>
      </c>
      <c r="E719" s="1">
        <f>VLOOKUP($B719,Conteo_municipios!$A$2:$I$1123,5)</f>
        <v>3526</v>
      </c>
      <c r="F719" s="75">
        <f>VLOOKUP($B719,Conteo_municipios!$A$2:$I$1123,9)</f>
        <v>4.6999999999999993</v>
      </c>
      <c r="G719" s="5">
        <v>5</v>
      </c>
      <c r="H719" s="5">
        <v>0.25</v>
      </c>
      <c r="I719" s="5" t="s">
        <v>21</v>
      </c>
      <c r="J719" s="4" t="s">
        <v>13</v>
      </c>
      <c r="K719" s="1" t="str">
        <f>IF(E719&gt;=160000,"Intermedia",IF(E719&gt;=40000,IF(F719&gt;=7,"Intermedia","Pequeña"),IF(E719&gt;=20000,"Tipo I_II","Resto")))</f>
        <v>Resto</v>
      </c>
      <c r="L719" s="2" t="str">
        <f t="shared" si="15"/>
        <v>Resto</v>
      </c>
      <c r="N719" s="49"/>
      <c r="O719" s="50"/>
      <c r="P719" s="50"/>
      <c r="Q719" s="50"/>
    </row>
    <row r="720" spans="1:17" x14ac:dyDescent="0.25">
      <c r="A720" s="61" t="s">
        <v>1032</v>
      </c>
      <c r="B720" s="65">
        <v>52110</v>
      </c>
      <c r="C720" s="3" t="s">
        <v>62</v>
      </c>
      <c r="D720" s="3" t="s">
        <v>1033</v>
      </c>
      <c r="E720" s="1">
        <f>VLOOKUP($B720,Conteo_municipios!$A$2:$I$1123,5)</f>
        <v>8621</v>
      </c>
      <c r="F720" s="75">
        <f>VLOOKUP($B720,Conteo_municipios!$A$2:$I$1123,9)</f>
        <v>6</v>
      </c>
      <c r="G720" s="5">
        <v>5</v>
      </c>
      <c r="H720" s="5">
        <v>0.25</v>
      </c>
      <c r="I720" s="5" t="s">
        <v>21</v>
      </c>
      <c r="J720" s="4" t="s">
        <v>13</v>
      </c>
      <c r="K720" s="1" t="str">
        <f>IF(E720&gt;=160000,"Intermedia",IF(E720&gt;=40000,IF(F720&gt;=7,"Intermedia","Pequeña"),IF(E720&gt;=20000,"Tipo I_II","Resto")))</f>
        <v>Resto</v>
      </c>
      <c r="L720" s="2" t="str">
        <f t="shared" si="15"/>
        <v>Resto</v>
      </c>
      <c r="N720" s="49"/>
      <c r="O720" s="50"/>
      <c r="P720" s="50"/>
      <c r="Q720" s="50"/>
    </row>
    <row r="721" spans="1:17" x14ac:dyDescent="0.25">
      <c r="A721" s="61" t="s">
        <v>1741</v>
      </c>
      <c r="B721" s="65">
        <v>52203</v>
      </c>
      <c r="C721" s="3" t="s">
        <v>62</v>
      </c>
      <c r="D721" s="3" t="s">
        <v>1323</v>
      </c>
      <c r="E721" s="1">
        <f>VLOOKUP($B721,Conteo_municipios!$A$2:$I$1123,5)</f>
        <v>1769</v>
      </c>
      <c r="F721" s="75">
        <f>VLOOKUP($B721,Conteo_municipios!$A$2:$I$1123,9)</f>
        <v>4</v>
      </c>
      <c r="G721" s="5">
        <v>5</v>
      </c>
      <c r="H721" s="5">
        <v>0.25</v>
      </c>
      <c r="I721" s="5" t="s">
        <v>21</v>
      </c>
      <c r="J721" s="4" t="s">
        <v>13</v>
      </c>
      <c r="K721" s="1" t="str">
        <f>IF(E721&gt;=160000,"Intermedia",IF(E721&gt;=40000,IF(F721&gt;=7,"Intermedia","Pequeña"),IF(E721&gt;=20000,"Tipo I_II","Resto")))</f>
        <v>Resto</v>
      </c>
      <c r="L721" s="2" t="str">
        <f t="shared" si="15"/>
        <v>Resto</v>
      </c>
      <c r="N721" s="49"/>
      <c r="O721" s="50"/>
      <c r="P721" s="50"/>
      <c r="Q721" s="50"/>
    </row>
    <row r="722" spans="1:17" x14ac:dyDescent="0.25">
      <c r="A722" s="61" t="s">
        <v>1623</v>
      </c>
      <c r="B722" s="65">
        <v>52207</v>
      </c>
      <c r="C722" s="3" t="s">
        <v>62</v>
      </c>
      <c r="D722" s="3" t="s">
        <v>1624</v>
      </c>
      <c r="E722" s="1">
        <f>VLOOKUP($B722,Conteo_municipios!$A$2:$I$1123,5)</f>
        <v>3731</v>
      </c>
      <c r="F722" s="75">
        <f>VLOOKUP($B722,Conteo_municipios!$A$2:$I$1123,9)</f>
        <v>5.3999999999999995</v>
      </c>
      <c r="G722" s="5">
        <v>5</v>
      </c>
      <c r="H722" s="5">
        <v>0.25</v>
      </c>
      <c r="I722" s="5" t="s">
        <v>21</v>
      </c>
      <c r="J722" s="4" t="s">
        <v>13</v>
      </c>
      <c r="K722" s="1" t="str">
        <f>IF(E722&gt;=160000,"Intermedia",IF(E722&gt;=40000,IF(F722&gt;=7,"Intermedia","Pequeña"),IF(E722&gt;=20000,"Tipo I_II","Resto")))</f>
        <v>Resto</v>
      </c>
      <c r="L722" s="2" t="str">
        <f t="shared" si="15"/>
        <v>Resto</v>
      </c>
      <c r="N722" s="49"/>
      <c r="O722" s="50"/>
      <c r="P722" s="50"/>
      <c r="Q722" s="50"/>
    </row>
    <row r="723" spans="1:17" x14ac:dyDescent="0.25">
      <c r="A723" s="61" t="s">
        <v>1545</v>
      </c>
      <c r="B723" s="65">
        <v>52210</v>
      </c>
      <c r="C723" s="3" t="s">
        <v>62</v>
      </c>
      <c r="D723" s="3" t="s">
        <v>1546</v>
      </c>
      <c r="E723" s="1">
        <f>VLOOKUP($B723,Conteo_municipios!$A$2:$I$1123,5)</f>
        <v>1627</v>
      </c>
      <c r="F723" s="75">
        <f>VLOOKUP($B723,Conteo_municipios!$A$2:$I$1123,9)</f>
        <v>3.7</v>
      </c>
      <c r="G723" s="5">
        <v>5</v>
      </c>
      <c r="H723" s="5">
        <v>0.25</v>
      </c>
      <c r="I723" s="5" t="s">
        <v>21</v>
      </c>
      <c r="J723" s="4" t="s">
        <v>13</v>
      </c>
      <c r="K723" s="1" t="str">
        <f>IF(E723&gt;=160000,"Intermedia",IF(E723&gt;=40000,IF(F723&gt;=7,"Intermedia","Pequeña"),IF(E723&gt;=20000,"Tipo I_II","Resto")))</f>
        <v>Resto</v>
      </c>
      <c r="L723" s="2" t="str">
        <f t="shared" ref="L723:L786" si="16">+IF(K723="ESPECIAL",D723,IF(K723="Resto","Resto",IF(I723="H",K723&amp;"_"&amp;I723,K723&amp;"_L|M")))</f>
        <v>Resto</v>
      </c>
      <c r="N723" s="49"/>
      <c r="O723" s="50"/>
      <c r="P723" s="50"/>
      <c r="Q723" s="50"/>
    </row>
    <row r="724" spans="1:17" x14ac:dyDescent="0.25">
      <c r="A724" s="61" t="s">
        <v>1503</v>
      </c>
      <c r="B724" s="65">
        <v>52215</v>
      </c>
      <c r="C724" s="3" t="s">
        <v>62</v>
      </c>
      <c r="D724" s="3" t="s">
        <v>73</v>
      </c>
      <c r="E724" s="1">
        <f>VLOOKUP($B724,Conteo_municipios!$A$2:$I$1123,5)</f>
        <v>4018</v>
      </c>
      <c r="F724" s="75">
        <f>VLOOKUP($B724,Conteo_municipios!$A$2:$I$1123,9)</f>
        <v>3.8000000000000003</v>
      </c>
      <c r="G724" s="5">
        <v>5</v>
      </c>
      <c r="H724" s="5">
        <v>0.25</v>
      </c>
      <c r="I724" s="5" t="s">
        <v>21</v>
      </c>
      <c r="J724" s="4" t="s">
        <v>13</v>
      </c>
      <c r="K724" s="1" t="str">
        <f>IF(E724&gt;=160000,"Intermedia",IF(E724&gt;=40000,IF(F724&gt;=7,"Intermedia","Pequeña"),IF(E724&gt;=20000,"Tipo I_II","Resto")))</f>
        <v>Resto</v>
      </c>
      <c r="L724" s="2" t="str">
        <f t="shared" si="16"/>
        <v>Resto</v>
      </c>
      <c r="N724" s="49"/>
      <c r="O724" s="50"/>
      <c r="P724" s="50"/>
      <c r="Q724" s="50"/>
    </row>
    <row r="725" spans="1:17" x14ac:dyDescent="0.25">
      <c r="A725" s="61" t="s">
        <v>1529</v>
      </c>
      <c r="B725" s="65">
        <v>52224</v>
      </c>
      <c r="C725" s="3" t="s">
        <v>62</v>
      </c>
      <c r="D725" s="3" t="s">
        <v>1530</v>
      </c>
      <c r="E725" s="1">
        <f>VLOOKUP($B725,Conteo_municipios!$A$2:$I$1123,5)</f>
        <v>2672</v>
      </c>
      <c r="F725" s="75">
        <f>VLOOKUP($B725,Conteo_municipios!$A$2:$I$1123,9)</f>
        <v>5.1999999999999993</v>
      </c>
      <c r="G725" s="5">
        <v>5</v>
      </c>
      <c r="H725" s="5">
        <v>0.25</v>
      </c>
      <c r="I725" s="5" t="s">
        <v>21</v>
      </c>
      <c r="J725" s="4" t="s">
        <v>13</v>
      </c>
      <c r="K725" s="1" t="str">
        <f>IF(E725&gt;=160000,"Intermedia",IF(E725&gt;=40000,IF(F725&gt;=7,"Intermedia","Pequeña"),IF(E725&gt;=20000,"Tipo I_II","Resto")))</f>
        <v>Resto</v>
      </c>
      <c r="L725" s="2" t="str">
        <f t="shared" si="16"/>
        <v>Resto</v>
      </c>
      <c r="N725" s="49"/>
      <c r="O725" s="50"/>
      <c r="P725" s="50"/>
      <c r="Q725" s="50"/>
    </row>
    <row r="726" spans="1:17" x14ac:dyDescent="0.25">
      <c r="A726" s="61" t="s">
        <v>1525</v>
      </c>
      <c r="B726" s="65">
        <v>52227</v>
      </c>
      <c r="C726" s="3" t="s">
        <v>62</v>
      </c>
      <c r="D726" s="3" t="s">
        <v>1526</v>
      </c>
      <c r="E726" s="1">
        <f>VLOOKUP($B726,Conteo_municipios!$A$2:$I$1123,5)</f>
        <v>10384</v>
      </c>
      <c r="F726" s="75">
        <f>VLOOKUP($B726,Conteo_municipios!$A$2:$I$1123,9)</f>
        <v>4.1999999999999993</v>
      </c>
      <c r="G726" s="5">
        <v>6</v>
      </c>
      <c r="H726" s="5">
        <v>0.3</v>
      </c>
      <c r="I726" s="5" t="s">
        <v>21</v>
      </c>
      <c r="J726" s="4" t="s">
        <v>13</v>
      </c>
      <c r="K726" s="1" t="str">
        <f>IF(E726&gt;=160000,"Intermedia",IF(E726&gt;=40000,IF(F726&gt;=7,"Intermedia","Pequeña"),IF(E726&gt;=20000,"Tipo I_II","Resto")))</f>
        <v>Resto</v>
      </c>
      <c r="L726" s="2" t="str">
        <f t="shared" si="16"/>
        <v>Resto</v>
      </c>
      <c r="N726" s="49"/>
      <c r="O726" s="50"/>
      <c r="P726" s="50"/>
      <c r="Q726" s="50"/>
    </row>
    <row r="727" spans="1:17" x14ac:dyDescent="0.25">
      <c r="A727" s="61" t="s">
        <v>1721</v>
      </c>
      <c r="B727" s="65">
        <v>52233</v>
      </c>
      <c r="C727" s="3" t="s">
        <v>62</v>
      </c>
      <c r="D727" s="3" t="s">
        <v>1722</v>
      </c>
      <c r="E727" s="1">
        <f>VLOOKUP($B727,Conteo_municipios!$A$2:$I$1123,5)</f>
        <v>2860</v>
      </c>
      <c r="F727" s="75">
        <f>VLOOKUP($B727,Conteo_municipios!$A$2:$I$1123,9)</f>
        <v>3</v>
      </c>
      <c r="G727" s="5">
        <v>6</v>
      </c>
      <c r="H727" s="5">
        <v>0.3</v>
      </c>
      <c r="I727" s="5" t="s">
        <v>21</v>
      </c>
      <c r="J727" s="4" t="s">
        <v>13</v>
      </c>
      <c r="K727" s="1" t="str">
        <f>IF(E727&gt;=160000,"Intermedia",IF(E727&gt;=40000,IF(F727&gt;=7,"Intermedia","Pequeña"),IF(E727&gt;=20000,"Tipo I_II","Resto")))</f>
        <v>Resto</v>
      </c>
      <c r="L727" s="2" t="str">
        <f t="shared" si="16"/>
        <v>Resto</v>
      </c>
      <c r="N727" s="49"/>
      <c r="O727" s="50"/>
      <c r="P727" s="50"/>
      <c r="Q727" s="50"/>
    </row>
    <row r="728" spans="1:17" x14ac:dyDescent="0.25">
      <c r="A728" s="61" t="s">
        <v>838</v>
      </c>
      <c r="B728" s="65">
        <v>52240</v>
      </c>
      <c r="C728" s="3" t="s">
        <v>62</v>
      </c>
      <c r="D728" s="3" t="s">
        <v>839</v>
      </c>
      <c r="E728" s="1">
        <f>VLOOKUP($B728,Conteo_municipios!$A$2:$I$1123,5)</f>
        <v>6217</v>
      </c>
      <c r="F728" s="75">
        <f>VLOOKUP($B728,Conteo_municipios!$A$2:$I$1123,9)</f>
        <v>2.5</v>
      </c>
      <c r="G728" s="5">
        <v>5</v>
      </c>
      <c r="H728" s="5">
        <v>0.25</v>
      </c>
      <c r="I728" s="5" t="s">
        <v>21</v>
      </c>
      <c r="J728" s="4" t="s">
        <v>13</v>
      </c>
      <c r="K728" s="1" t="str">
        <f>IF(E728&gt;=160000,"Intermedia",IF(E728&gt;=40000,IF(F728&gt;=7,"Intermedia","Pequeña"),IF(E728&gt;=20000,"Tipo I_II","Resto")))</f>
        <v>Resto</v>
      </c>
      <c r="L728" s="2" t="str">
        <f t="shared" si="16"/>
        <v>Resto</v>
      </c>
      <c r="N728" s="49"/>
      <c r="O728" s="50"/>
      <c r="P728" s="50"/>
      <c r="Q728" s="50"/>
    </row>
    <row r="729" spans="1:17" x14ac:dyDescent="0.25">
      <c r="A729" s="61" t="s">
        <v>787</v>
      </c>
      <c r="B729" s="65">
        <v>52250</v>
      </c>
      <c r="C729" s="3" t="s">
        <v>62</v>
      </c>
      <c r="D729" s="3" t="s">
        <v>788</v>
      </c>
      <c r="E729" s="1">
        <f>VLOOKUP($B729,Conteo_municipios!$A$2:$I$1123,5)</f>
        <v>7978</v>
      </c>
      <c r="F729" s="75">
        <f>VLOOKUP($B729,Conteo_municipios!$A$2:$I$1123,9)</f>
        <v>4.3</v>
      </c>
      <c r="G729" s="5">
        <v>8</v>
      </c>
      <c r="H729" s="5">
        <v>0.4</v>
      </c>
      <c r="I729" s="5" t="s">
        <v>21</v>
      </c>
      <c r="J729" s="4" t="s">
        <v>71</v>
      </c>
      <c r="K729" s="1" t="str">
        <f>IF(E729&gt;=160000,"Intermedia",IF(E729&gt;=40000,IF(F729&gt;=7,"Intermedia","Pequeña"),IF(E729&gt;=20000,"Tipo I_II","Resto")))</f>
        <v>Resto</v>
      </c>
      <c r="L729" s="2" t="str">
        <f t="shared" si="16"/>
        <v>Resto</v>
      </c>
      <c r="N729" s="49"/>
      <c r="O729" s="50"/>
      <c r="P729" s="50"/>
      <c r="Q729" s="50"/>
    </row>
    <row r="730" spans="1:17" x14ac:dyDescent="0.25">
      <c r="A730" s="61" t="s">
        <v>1871</v>
      </c>
      <c r="B730" s="65">
        <v>52254</v>
      </c>
      <c r="C730" s="3" t="s">
        <v>62</v>
      </c>
      <c r="D730" s="3" t="s">
        <v>1872</v>
      </c>
      <c r="E730" s="1">
        <f>VLOOKUP($B730,Conteo_municipios!$A$2:$I$1123,5)</f>
        <v>1512</v>
      </c>
      <c r="F730" s="75">
        <f>VLOOKUP($B730,Conteo_municipios!$A$2:$I$1123,9)</f>
        <v>3.8000000000000003</v>
      </c>
      <c r="G730" s="5">
        <v>5</v>
      </c>
      <c r="H730" s="5">
        <v>0.25</v>
      </c>
      <c r="I730" s="5" t="s">
        <v>21</v>
      </c>
      <c r="J730" s="4" t="s">
        <v>13</v>
      </c>
      <c r="K730" s="1" t="str">
        <f>IF(E730&gt;=160000,"Intermedia",IF(E730&gt;=40000,IF(F730&gt;=7,"Intermedia","Pequeña"),IF(E730&gt;=20000,"Tipo I_II","Resto")))</f>
        <v>Resto</v>
      </c>
      <c r="L730" s="2" t="str">
        <f t="shared" si="16"/>
        <v>Resto</v>
      </c>
      <c r="N730" s="49"/>
      <c r="O730" s="50"/>
      <c r="P730" s="50"/>
      <c r="Q730" s="50"/>
    </row>
    <row r="731" spans="1:17" x14ac:dyDescent="0.25">
      <c r="A731" s="61" t="s">
        <v>1190</v>
      </c>
      <c r="B731" s="65">
        <v>52256</v>
      </c>
      <c r="C731" s="3" t="s">
        <v>62</v>
      </c>
      <c r="D731" s="3" t="s">
        <v>1191</v>
      </c>
      <c r="E731" s="1">
        <f>VLOOKUP($B731,Conteo_municipios!$A$2:$I$1123,5)</f>
        <v>2987</v>
      </c>
      <c r="F731" s="75">
        <f>VLOOKUP($B731,Conteo_municipios!$A$2:$I$1123,9)</f>
        <v>3</v>
      </c>
      <c r="G731" s="5">
        <v>6</v>
      </c>
      <c r="H731" s="5">
        <v>0.3</v>
      </c>
      <c r="I731" s="5" t="s">
        <v>21</v>
      </c>
      <c r="J731" s="4" t="s">
        <v>13</v>
      </c>
      <c r="K731" s="1" t="str">
        <f>IF(E731&gt;=160000,"Intermedia",IF(E731&gt;=40000,IF(F731&gt;=7,"Intermedia","Pequeña"),IF(E731&gt;=20000,"Tipo I_II","Resto")))</f>
        <v>Resto</v>
      </c>
      <c r="L731" s="2" t="str">
        <f t="shared" si="16"/>
        <v>Resto</v>
      </c>
      <c r="N731" s="49"/>
      <c r="O731" s="50"/>
      <c r="P731" s="50"/>
      <c r="Q731" s="50"/>
    </row>
    <row r="732" spans="1:17" x14ac:dyDescent="0.25">
      <c r="A732" s="61" t="s">
        <v>1856</v>
      </c>
      <c r="B732" s="65">
        <v>52258</v>
      </c>
      <c r="C732" s="3" t="s">
        <v>62</v>
      </c>
      <c r="D732" s="3" t="s">
        <v>1857</v>
      </c>
      <c r="E732" s="1">
        <f>VLOOKUP($B732,Conteo_municipios!$A$2:$I$1123,5)</f>
        <v>4490</v>
      </c>
      <c r="F732" s="75">
        <f>VLOOKUP($B732,Conteo_municipios!$A$2:$I$1123,9)</f>
        <v>6</v>
      </c>
      <c r="G732" s="5">
        <v>5</v>
      </c>
      <c r="H732" s="5">
        <v>0.25</v>
      </c>
      <c r="I732" s="5" t="s">
        <v>21</v>
      </c>
      <c r="J732" s="4" t="s">
        <v>13</v>
      </c>
      <c r="K732" s="1" t="str">
        <f>IF(E732&gt;=160000,"Intermedia",IF(E732&gt;=40000,IF(F732&gt;=7,"Intermedia","Pequeña"),IF(E732&gt;=20000,"Tipo I_II","Resto")))</f>
        <v>Resto</v>
      </c>
      <c r="L732" s="2" t="str">
        <f t="shared" si="16"/>
        <v>Resto</v>
      </c>
      <c r="N732" s="49"/>
      <c r="O732" s="50"/>
      <c r="P732" s="50"/>
      <c r="Q732" s="50"/>
    </row>
    <row r="733" spans="1:17" x14ac:dyDescent="0.25">
      <c r="A733" s="61" t="s">
        <v>989</v>
      </c>
      <c r="B733" s="65">
        <v>52260</v>
      </c>
      <c r="C733" s="3" t="s">
        <v>62</v>
      </c>
      <c r="D733" s="3" t="s">
        <v>895</v>
      </c>
      <c r="E733" s="1">
        <f>VLOOKUP($B733,Conteo_municipios!$A$2:$I$1123,5)</f>
        <v>4787</v>
      </c>
      <c r="F733" s="75">
        <f>VLOOKUP($B733,Conteo_municipios!$A$2:$I$1123,9)</f>
        <v>4</v>
      </c>
      <c r="G733" s="5">
        <v>5</v>
      </c>
      <c r="H733" s="5">
        <v>0.25</v>
      </c>
      <c r="I733" s="5" t="s">
        <v>21</v>
      </c>
      <c r="J733" s="4" t="s">
        <v>13</v>
      </c>
      <c r="K733" s="1" t="str">
        <f>IF(E733&gt;=160000,"Intermedia",IF(E733&gt;=40000,IF(F733&gt;=7,"Intermedia","Pequeña"),IF(E733&gt;=20000,"Tipo I_II","Resto")))</f>
        <v>Resto</v>
      </c>
      <c r="L733" s="2" t="str">
        <f t="shared" si="16"/>
        <v>Resto</v>
      </c>
      <c r="N733" s="49"/>
      <c r="O733" s="50"/>
      <c r="P733" s="50"/>
      <c r="Q733" s="50"/>
    </row>
    <row r="734" spans="1:17" x14ac:dyDescent="0.25">
      <c r="A734" s="61" t="s">
        <v>1431</v>
      </c>
      <c r="B734" s="65">
        <v>52287</v>
      </c>
      <c r="C734" s="3" t="s">
        <v>62</v>
      </c>
      <c r="D734" s="3" t="s">
        <v>1432</v>
      </c>
      <c r="E734" s="1">
        <f>VLOOKUP($B734,Conteo_municipios!$A$2:$I$1123,5)</f>
        <v>3082</v>
      </c>
      <c r="F734" s="75">
        <f>VLOOKUP($B734,Conteo_municipios!$A$2:$I$1123,9)</f>
        <v>3.7</v>
      </c>
      <c r="G734" s="5">
        <v>5</v>
      </c>
      <c r="H734" s="5">
        <v>0.25</v>
      </c>
      <c r="I734" s="5" t="s">
        <v>21</v>
      </c>
      <c r="J734" s="4" t="s">
        <v>13</v>
      </c>
      <c r="K734" s="1" t="str">
        <f>IF(E734&gt;=160000,"Intermedia",IF(E734&gt;=40000,IF(F734&gt;=7,"Intermedia","Pequeña"),IF(E734&gt;=20000,"Tipo I_II","Resto")))</f>
        <v>Resto</v>
      </c>
      <c r="L734" s="2" t="str">
        <f t="shared" si="16"/>
        <v>Resto</v>
      </c>
      <c r="N734" s="49"/>
      <c r="O734" s="50"/>
      <c r="P734" s="50"/>
      <c r="Q734" s="50"/>
    </row>
    <row r="735" spans="1:17" x14ac:dyDescent="0.25">
      <c r="A735" s="61" t="s">
        <v>1268</v>
      </c>
      <c r="B735" s="65">
        <v>52317</v>
      </c>
      <c r="C735" s="3" t="s">
        <v>62</v>
      </c>
      <c r="D735" s="3" t="s">
        <v>1269</v>
      </c>
      <c r="E735" s="1">
        <f>VLOOKUP($B735,Conteo_municipios!$A$2:$I$1123,5)</f>
        <v>4896</v>
      </c>
      <c r="F735" s="75">
        <f>VLOOKUP($B735,Conteo_municipios!$A$2:$I$1123,9)</f>
        <v>3.9</v>
      </c>
      <c r="G735" s="5">
        <v>5</v>
      </c>
      <c r="H735" s="5">
        <v>0.25</v>
      </c>
      <c r="I735" s="5" t="s">
        <v>21</v>
      </c>
      <c r="J735" s="4" t="s">
        <v>13</v>
      </c>
      <c r="K735" s="1" t="str">
        <f>IF(E735&gt;=160000,"Intermedia",IF(E735&gt;=40000,IF(F735&gt;=7,"Intermedia","Pequeña"),IF(E735&gt;=20000,"Tipo I_II","Resto")))</f>
        <v>Resto</v>
      </c>
      <c r="L735" s="2" t="str">
        <f t="shared" si="16"/>
        <v>Resto</v>
      </c>
      <c r="N735" s="49"/>
      <c r="O735" s="50"/>
      <c r="P735" s="50"/>
      <c r="Q735" s="50"/>
    </row>
    <row r="736" spans="1:17" x14ac:dyDescent="0.25">
      <c r="A736" s="61" t="s">
        <v>1244</v>
      </c>
      <c r="B736" s="65">
        <v>52320</v>
      </c>
      <c r="C736" s="3" t="s">
        <v>62</v>
      </c>
      <c r="D736" s="3" t="s">
        <v>1245</v>
      </c>
      <c r="E736" s="1">
        <f>VLOOKUP($B736,Conteo_municipios!$A$2:$I$1123,5)</f>
        <v>4191</v>
      </c>
      <c r="F736" s="75">
        <f>VLOOKUP($B736,Conteo_municipios!$A$2:$I$1123,9)</f>
        <v>3.3000000000000003</v>
      </c>
      <c r="G736" s="5">
        <v>5</v>
      </c>
      <c r="H736" s="5">
        <v>0.25</v>
      </c>
      <c r="I736" s="5" t="s">
        <v>21</v>
      </c>
      <c r="J736" s="4" t="s">
        <v>13</v>
      </c>
      <c r="K736" s="1" t="str">
        <f>IF(E736&gt;=160000,"Intermedia",IF(E736&gt;=40000,IF(F736&gt;=7,"Intermedia","Pequeña"),IF(E736&gt;=20000,"Tipo I_II","Resto")))</f>
        <v>Resto</v>
      </c>
      <c r="L736" s="2" t="str">
        <f t="shared" si="16"/>
        <v>Resto</v>
      </c>
      <c r="N736" s="49"/>
      <c r="O736" s="50"/>
      <c r="P736" s="50"/>
      <c r="Q736" s="50"/>
    </row>
    <row r="737" spans="1:17" x14ac:dyDescent="0.25">
      <c r="A737" s="61" t="s">
        <v>1496</v>
      </c>
      <c r="B737" s="65">
        <v>52323</v>
      </c>
      <c r="C737" s="3" t="s">
        <v>62</v>
      </c>
      <c r="D737" s="3" t="s">
        <v>1497</v>
      </c>
      <c r="E737" s="1">
        <f>VLOOKUP($B737,Conteo_municipios!$A$2:$I$1123,5)</f>
        <v>3326</v>
      </c>
      <c r="F737" s="75">
        <f>VLOOKUP($B737,Conteo_municipios!$A$2:$I$1123,9)</f>
        <v>3.6</v>
      </c>
      <c r="G737" s="5">
        <v>5</v>
      </c>
      <c r="H737" s="5">
        <v>0.25</v>
      </c>
      <c r="I737" s="5" t="s">
        <v>21</v>
      </c>
      <c r="J737" s="4" t="s">
        <v>13</v>
      </c>
      <c r="K737" s="1" t="str">
        <f>IF(E737&gt;=160000,"Intermedia",IF(E737&gt;=40000,IF(F737&gt;=7,"Intermedia","Pequeña"),IF(E737&gt;=20000,"Tipo I_II","Resto")))</f>
        <v>Resto</v>
      </c>
      <c r="L737" s="2" t="str">
        <f t="shared" si="16"/>
        <v>Resto</v>
      </c>
      <c r="N737" s="49"/>
      <c r="O737" s="50"/>
      <c r="P737" s="50"/>
      <c r="Q737" s="50"/>
    </row>
    <row r="738" spans="1:17" x14ac:dyDescent="0.25">
      <c r="A738" s="61" t="s">
        <v>1616</v>
      </c>
      <c r="B738" s="65">
        <v>52352</v>
      </c>
      <c r="C738" s="3" t="s">
        <v>62</v>
      </c>
      <c r="D738" s="3" t="s">
        <v>1617</v>
      </c>
      <c r="E738" s="1">
        <f>VLOOKUP($B738,Conteo_municipios!$A$2:$I$1123,5)</f>
        <v>2260</v>
      </c>
      <c r="F738" s="75">
        <f>VLOOKUP($B738,Conteo_municipios!$A$2:$I$1123,9)</f>
        <v>3.8000000000000003</v>
      </c>
      <c r="G738" s="5">
        <v>5</v>
      </c>
      <c r="H738" s="5">
        <v>0.25</v>
      </c>
      <c r="I738" s="5" t="s">
        <v>21</v>
      </c>
      <c r="J738" s="4" t="s">
        <v>13</v>
      </c>
      <c r="K738" s="1" t="str">
        <f>IF(E738&gt;=160000,"Intermedia",IF(E738&gt;=40000,IF(F738&gt;=7,"Intermedia","Pequeña"),IF(E738&gt;=20000,"Tipo I_II","Resto")))</f>
        <v>Resto</v>
      </c>
      <c r="L738" s="2" t="str">
        <f t="shared" si="16"/>
        <v>Resto</v>
      </c>
      <c r="N738" s="49"/>
      <c r="O738" s="50"/>
      <c r="P738" s="50"/>
      <c r="Q738" s="50"/>
    </row>
    <row r="739" spans="1:17" x14ac:dyDescent="0.25">
      <c r="A739" s="61" t="s">
        <v>1955</v>
      </c>
      <c r="B739" s="65">
        <v>52354</v>
      </c>
      <c r="C739" s="3" t="s">
        <v>62</v>
      </c>
      <c r="D739" s="3" t="s">
        <v>1956</v>
      </c>
      <c r="E739" s="1">
        <f>VLOOKUP($B739,Conteo_municipios!$A$2:$I$1123,5)</f>
        <v>2603</v>
      </c>
      <c r="F739" s="75">
        <f>VLOOKUP($B739,Conteo_municipios!$A$2:$I$1123,9)</f>
        <v>4.1999999999999993</v>
      </c>
      <c r="G739" s="5">
        <v>5</v>
      </c>
      <c r="H739" s="5">
        <v>0.25</v>
      </c>
      <c r="I739" s="5" t="s">
        <v>21</v>
      </c>
      <c r="J739" s="4" t="s">
        <v>13</v>
      </c>
      <c r="K739" s="1" t="str">
        <f>IF(E739&gt;=160000,"Intermedia",IF(E739&gt;=40000,IF(F739&gt;=7,"Intermedia","Pequeña"),IF(E739&gt;=20000,"Tipo I_II","Resto")))</f>
        <v>Resto</v>
      </c>
      <c r="L739" s="2" t="str">
        <f t="shared" si="16"/>
        <v>Resto</v>
      </c>
      <c r="N739" s="49"/>
      <c r="O739" s="50"/>
      <c r="P739" s="50"/>
      <c r="Q739" s="50"/>
    </row>
    <row r="740" spans="1:17" x14ac:dyDescent="0.25">
      <c r="A740" s="61" t="s">
        <v>143</v>
      </c>
      <c r="B740" s="65">
        <v>52356</v>
      </c>
      <c r="C740" s="3" t="s">
        <v>62</v>
      </c>
      <c r="D740" s="3" t="s">
        <v>144</v>
      </c>
      <c r="E740" s="1">
        <f>VLOOKUP($B740,Conteo_municipios!$A$2:$I$1123,5)</f>
        <v>77159</v>
      </c>
      <c r="F740" s="75">
        <f>VLOOKUP($B740,Conteo_municipios!$A$2:$I$1123,9)</f>
        <v>4.8999999999999995</v>
      </c>
      <c r="G740" s="5">
        <v>6</v>
      </c>
      <c r="H740" s="5">
        <v>0.3</v>
      </c>
      <c r="I740" s="5" t="s">
        <v>21</v>
      </c>
      <c r="J740" s="4" t="s">
        <v>13</v>
      </c>
      <c r="K740" s="1" t="str">
        <f>IF(E740&gt;=160000,"Intermedia",IF(E740&gt;=40000,IF(F740&gt;=7,"Intermedia","Pequeña"),IF(E740&gt;=20000,"Tipo I_II","Resto")))</f>
        <v>Pequeña</v>
      </c>
      <c r="L740" s="2" t="str">
        <f t="shared" si="16"/>
        <v>Pequeña_H</v>
      </c>
      <c r="N740" s="49"/>
      <c r="O740" s="50"/>
      <c r="P740" s="50"/>
      <c r="Q740" s="50"/>
    </row>
    <row r="741" spans="1:17" x14ac:dyDescent="0.25">
      <c r="A741" s="61" t="s">
        <v>844</v>
      </c>
      <c r="B741" s="65">
        <v>52378</v>
      </c>
      <c r="C741" s="3" t="s">
        <v>62</v>
      </c>
      <c r="D741" s="3" t="s">
        <v>845</v>
      </c>
      <c r="E741" s="1">
        <f>VLOOKUP($B741,Conteo_municipios!$A$2:$I$1123,5)</f>
        <v>9731</v>
      </c>
      <c r="F741" s="75">
        <f>VLOOKUP($B741,Conteo_municipios!$A$2:$I$1123,9)</f>
        <v>5.5</v>
      </c>
      <c r="G741" s="5">
        <v>5</v>
      </c>
      <c r="H741" s="5">
        <v>0.25</v>
      </c>
      <c r="I741" s="5" t="s">
        <v>21</v>
      </c>
      <c r="J741" s="4" t="s">
        <v>13</v>
      </c>
      <c r="K741" s="1" t="str">
        <f>IF(E741&gt;=160000,"Intermedia",IF(E741&gt;=40000,IF(F741&gt;=7,"Intermedia","Pequeña"),IF(E741&gt;=20000,"Tipo I_II","Resto")))</f>
        <v>Resto</v>
      </c>
      <c r="L741" s="2" t="str">
        <f t="shared" si="16"/>
        <v>Resto</v>
      </c>
      <c r="N741" s="49"/>
      <c r="O741" s="50"/>
      <c r="P741" s="50"/>
      <c r="Q741" s="50"/>
    </row>
    <row r="742" spans="1:17" x14ac:dyDescent="0.25">
      <c r="A742" s="61" t="s">
        <v>1563</v>
      </c>
      <c r="B742" s="65">
        <v>52381</v>
      </c>
      <c r="C742" s="3" t="s">
        <v>62</v>
      </c>
      <c r="D742" s="3" t="s">
        <v>1564</v>
      </c>
      <c r="E742" s="1">
        <f>VLOOKUP($B742,Conteo_municipios!$A$2:$I$1123,5)</f>
        <v>3365</v>
      </c>
      <c r="F742" s="75">
        <f>VLOOKUP($B742,Conteo_municipios!$A$2:$I$1123,9)</f>
        <v>5.0999999999999996</v>
      </c>
      <c r="G742" s="5">
        <v>5</v>
      </c>
      <c r="H742" s="5">
        <v>0.25</v>
      </c>
      <c r="I742" s="5" t="s">
        <v>21</v>
      </c>
      <c r="J742" s="4" t="s">
        <v>13</v>
      </c>
      <c r="K742" s="1" t="str">
        <f>IF(E742&gt;=160000,"Intermedia",IF(E742&gt;=40000,IF(F742&gt;=7,"Intermedia","Pequeña"),IF(E742&gt;=20000,"Tipo I_II","Resto")))</f>
        <v>Resto</v>
      </c>
      <c r="L742" s="2" t="str">
        <f t="shared" si="16"/>
        <v>Resto</v>
      </c>
      <c r="N742" s="49"/>
      <c r="O742" s="50"/>
      <c r="P742" s="50"/>
      <c r="Q742" s="50"/>
    </row>
    <row r="743" spans="1:17" x14ac:dyDescent="0.25">
      <c r="A743" s="61" t="s">
        <v>1539</v>
      </c>
      <c r="B743" s="65">
        <v>52385</v>
      </c>
      <c r="C743" s="3" t="s">
        <v>62</v>
      </c>
      <c r="D743" s="3" t="s">
        <v>1540</v>
      </c>
      <c r="E743" s="1">
        <f>VLOOKUP($B743,Conteo_municipios!$A$2:$I$1123,5)</f>
        <v>3307</v>
      </c>
      <c r="F743" s="75">
        <f>VLOOKUP($B743,Conteo_municipios!$A$2:$I$1123,9)</f>
        <v>4.0999999999999996</v>
      </c>
      <c r="G743" s="5">
        <v>6</v>
      </c>
      <c r="H743" s="5">
        <v>0.3</v>
      </c>
      <c r="I743" s="5" t="s">
        <v>21</v>
      </c>
      <c r="J743" s="4" t="s">
        <v>13</v>
      </c>
      <c r="K743" s="1" t="str">
        <f>IF(E743&gt;=160000,"Intermedia",IF(E743&gt;=40000,IF(F743&gt;=7,"Intermedia","Pequeña"),IF(E743&gt;=20000,"Tipo I_II","Resto")))</f>
        <v>Resto</v>
      </c>
      <c r="L743" s="2" t="str">
        <f t="shared" si="16"/>
        <v>Resto</v>
      </c>
      <c r="N743" s="49"/>
      <c r="O743" s="50"/>
      <c r="P743" s="50"/>
      <c r="Q743" s="50"/>
    </row>
    <row r="744" spans="1:17" x14ac:dyDescent="0.25">
      <c r="A744" s="61" t="s">
        <v>890</v>
      </c>
      <c r="B744" s="65">
        <v>52390</v>
      </c>
      <c r="C744" s="3" t="s">
        <v>62</v>
      </c>
      <c r="D744" s="3" t="s">
        <v>891</v>
      </c>
      <c r="E744" s="1">
        <f>VLOOKUP($B744,Conteo_municipios!$A$2:$I$1123,5)</f>
        <v>3657</v>
      </c>
      <c r="F744" s="75">
        <f>VLOOKUP($B744,Conteo_municipios!$A$2:$I$1123,9)</f>
        <v>4</v>
      </c>
      <c r="G744" s="5">
        <v>10</v>
      </c>
      <c r="H744" s="5">
        <v>0.5</v>
      </c>
      <c r="I744" s="5" t="s">
        <v>21</v>
      </c>
      <c r="J744" s="4" t="s">
        <v>71</v>
      </c>
      <c r="K744" s="1" t="str">
        <f>IF(E744&gt;=160000,"Intermedia",IF(E744&gt;=40000,IF(F744&gt;=7,"Intermedia","Pequeña"),IF(E744&gt;=20000,"Tipo I_II","Resto")))</f>
        <v>Resto</v>
      </c>
      <c r="L744" s="2" t="str">
        <f t="shared" si="16"/>
        <v>Resto</v>
      </c>
      <c r="N744" s="49"/>
      <c r="O744" s="50"/>
      <c r="P744" s="50"/>
      <c r="Q744" s="50"/>
    </row>
    <row r="745" spans="1:17" x14ac:dyDescent="0.25">
      <c r="A745" s="61" t="s">
        <v>613</v>
      </c>
      <c r="B745" s="65">
        <v>52399</v>
      </c>
      <c r="C745" s="3" t="s">
        <v>62</v>
      </c>
      <c r="D745" s="3" t="s">
        <v>308</v>
      </c>
      <c r="E745" s="1">
        <f>VLOOKUP($B745,Conteo_municipios!$A$2:$I$1123,5)</f>
        <v>12703</v>
      </c>
      <c r="F745" s="75">
        <f>VLOOKUP($B745,Conteo_municipios!$A$2:$I$1123,9)</f>
        <v>3.9</v>
      </c>
      <c r="G745" s="5">
        <v>5</v>
      </c>
      <c r="H745" s="5">
        <v>0.25</v>
      </c>
      <c r="I745" s="5" t="s">
        <v>21</v>
      </c>
      <c r="J745" s="4" t="s">
        <v>13</v>
      </c>
      <c r="K745" s="1" t="str">
        <f>IF(E745&gt;=160000,"Intermedia",IF(E745&gt;=40000,IF(F745&gt;=7,"Intermedia","Pequeña"),IF(E745&gt;=20000,"Tipo I_II","Resto")))</f>
        <v>Resto</v>
      </c>
      <c r="L745" s="2" t="str">
        <f t="shared" si="16"/>
        <v>Resto</v>
      </c>
      <c r="N745" s="49"/>
      <c r="O745" s="50"/>
      <c r="P745" s="50"/>
      <c r="Q745" s="50"/>
    </row>
    <row r="746" spans="1:17" x14ac:dyDescent="0.25">
      <c r="A746" s="61" t="s">
        <v>1254</v>
      </c>
      <c r="B746" s="65">
        <v>52405</v>
      </c>
      <c r="C746" s="3" t="s">
        <v>62</v>
      </c>
      <c r="D746" s="3" t="s">
        <v>1255</v>
      </c>
      <c r="E746" s="1">
        <f>VLOOKUP($B746,Conteo_municipios!$A$2:$I$1123,5)</f>
        <v>3745</v>
      </c>
      <c r="F746" s="75">
        <f>VLOOKUP($B746,Conteo_municipios!$A$2:$I$1123,9)</f>
        <v>3.3000000000000003</v>
      </c>
      <c r="G746" s="5">
        <v>6</v>
      </c>
      <c r="H746" s="5">
        <v>0.3</v>
      </c>
      <c r="I746" s="5" t="s">
        <v>21</v>
      </c>
      <c r="J746" s="4" t="s">
        <v>13</v>
      </c>
      <c r="K746" s="1" t="str">
        <f>IF(E746&gt;=160000,"Intermedia",IF(E746&gt;=40000,IF(F746&gt;=7,"Intermedia","Pequeña"),IF(E746&gt;=20000,"Tipo I_II","Resto")))</f>
        <v>Resto</v>
      </c>
      <c r="L746" s="2" t="str">
        <f t="shared" si="16"/>
        <v>Resto</v>
      </c>
      <c r="N746" s="49"/>
      <c r="O746" s="50"/>
      <c r="P746" s="50"/>
      <c r="Q746" s="50"/>
    </row>
    <row r="747" spans="1:17" x14ac:dyDescent="0.25">
      <c r="A747" s="61" t="s">
        <v>1462</v>
      </c>
      <c r="B747" s="65">
        <v>52411</v>
      </c>
      <c r="C747" s="3" t="s">
        <v>62</v>
      </c>
      <c r="D747" s="3" t="s">
        <v>1463</v>
      </c>
      <c r="E747" s="1">
        <f>VLOOKUP($B747,Conteo_municipios!$A$2:$I$1123,5)</f>
        <v>3485</v>
      </c>
      <c r="F747" s="75">
        <f>VLOOKUP($B747,Conteo_municipios!$A$2:$I$1123,9)</f>
        <v>5.1999999999999993</v>
      </c>
      <c r="G747" s="5">
        <v>5</v>
      </c>
      <c r="H747" s="5">
        <v>0.25</v>
      </c>
      <c r="I747" s="5" t="s">
        <v>21</v>
      </c>
      <c r="J747" s="4" t="s">
        <v>13</v>
      </c>
      <c r="K747" s="1" t="str">
        <f>IF(E747&gt;=160000,"Intermedia",IF(E747&gt;=40000,IF(F747&gt;=7,"Intermedia","Pequeña"),IF(E747&gt;=20000,"Tipo I_II","Resto")))</f>
        <v>Resto</v>
      </c>
      <c r="L747" s="2" t="str">
        <f t="shared" si="16"/>
        <v>Resto</v>
      </c>
      <c r="N747" s="49"/>
      <c r="O747" s="50"/>
      <c r="P747" s="50"/>
      <c r="Q747" s="50"/>
    </row>
    <row r="748" spans="1:17" x14ac:dyDescent="0.25">
      <c r="A748" s="61" t="s">
        <v>888</v>
      </c>
      <c r="B748" s="65">
        <v>52418</v>
      </c>
      <c r="C748" s="3" t="s">
        <v>62</v>
      </c>
      <c r="D748" s="3" t="s">
        <v>889</v>
      </c>
      <c r="E748" s="1">
        <f>VLOOKUP($B748,Conteo_municipios!$A$2:$I$1123,5)</f>
        <v>4043</v>
      </c>
      <c r="F748" s="75">
        <f>VLOOKUP($B748,Conteo_municipios!$A$2:$I$1123,9)</f>
        <v>3.3000000000000003</v>
      </c>
      <c r="G748" s="5">
        <v>6</v>
      </c>
      <c r="H748" s="5">
        <v>0.3</v>
      </c>
      <c r="I748" s="5" t="s">
        <v>21</v>
      </c>
      <c r="J748" s="4" t="s">
        <v>13</v>
      </c>
      <c r="K748" s="1" t="str">
        <f>IF(E748&gt;=160000,"Intermedia",IF(E748&gt;=40000,IF(F748&gt;=7,"Intermedia","Pequeña"),IF(E748&gt;=20000,"Tipo I_II","Resto")))</f>
        <v>Resto</v>
      </c>
      <c r="L748" s="2" t="str">
        <f t="shared" si="16"/>
        <v>Resto</v>
      </c>
      <c r="N748" s="49"/>
      <c r="O748" s="50"/>
      <c r="P748" s="50"/>
      <c r="Q748" s="50"/>
    </row>
    <row r="749" spans="1:17" x14ac:dyDescent="0.25">
      <c r="A749" s="61" t="s">
        <v>1258</v>
      </c>
      <c r="B749" s="65">
        <v>52427</v>
      </c>
      <c r="C749" s="3" t="s">
        <v>62</v>
      </c>
      <c r="D749" s="3" t="s">
        <v>1259</v>
      </c>
      <c r="E749" s="1">
        <f>VLOOKUP($B749,Conteo_municipios!$A$2:$I$1123,5)</f>
        <v>8518</v>
      </c>
      <c r="F749" s="75">
        <f>VLOOKUP($B749,Conteo_municipios!$A$2:$I$1123,9)</f>
        <v>8.4</v>
      </c>
      <c r="G749" s="5">
        <v>8</v>
      </c>
      <c r="H749" s="5">
        <v>0.4</v>
      </c>
      <c r="I749" s="5" t="s">
        <v>21</v>
      </c>
      <c r="J749" s="4" t="s">
        <v>71</v>
      </c>
      <c r="K749" s="1" t="str">
        <f>IF(E749&gt;=160000,"Intermedia",IF(E749&gt;=40000,IF(F749&gt;=7,"Intermedia","Pequeña"),IF(E749&gt;=20000,"Tipo I_II","Resto")))</f>
        <v>Resto</v>
      </c>
      <c r="L749" s="2" t="str">
        <f t="shared" si="16"/>
        <v>Resto</v>
      </c>
      <c r="N749" s="49"/>
      <c r="O749" s="50"/>
      <c r="P749" s="50"/>
      <c r="Q749" s="50"/>
    </row>
    <row r="750" spans="1:17" x14ac:dyDescent="0.25">
      <c r="A750" s="61" t="s">
        <v>1692</v>
      </c>
      <c r="B750" s="65">
        <v>52435</v>
      </c>
      <c r="C750" s="3" t="s">
        <v>62</v>
      </c>
      <c r="D750" s="3" t="s">
        <v>1693</v>
      </c>
      <c r="E750" s="1">
        <f>VLOOKUP($B750,Conteo_municipios!$A$2:$I$1123,5)</f>
        <v>3199</v>
      </c>
      <c r="F750" s="75">
        <f>VLOOKUP($B750,Conteo_municipios!$A$2:$I$1123,9)</f>
        <v>3.7</v>
      </c>
      <c r="G750" s="5">
        <v>6</v>
      </c>
      <c r="H750" s="5">
        <v>0.3</v>
      </c>
      <c r="I750" s="5" t="s">
        <v>21</v>
      </c>
      <c r="J750" s="4" t="s">
        <v>13</v>
      </c>
      <c r="K750" s="1" t="str">
        <f>IF(E750&gt;=160000,"Intermedia",IF(E750&gt;=40000,IF(F750&gt;=7,"Intermedia","Pequeña"),IF(E750&gt;=20000,"Tipo I_II","Resto")))</f>
        <v>Resto</v>
      </c>
      <c r="L750" s="2" t="str">
        <f t="shared" si="16"/>
        <v>Resto</v>
      </c>
      <c r="N750" s="49"/>
      <c r="O750" s="50"/>
      <c r="P750" s="50"/>
      <c r="Q750" s="50"/>
    </row>
    <row r="751" spans="1:17" x14ac:dyDescent="0.25">
      <c r="A751" s="61" t="s">
        <v>1153</v>
      </c>
      <c r="B751" s="65">
        <v>52473</v>
      </c>
      <c r="C751" s="3" t="s">
        <v>62</v>
      </c>
      <c r="D751" s="3" t="s">
        <v>169</v>
      </c>
      <c r="E751" s="1">
        <f>VLOOKUP($B751,Conteo_municipios!$A$2:$I$1123,5)</f>
        <v>7265</v>
      </c>
      <c r="F751" s="75">
        <f>VLOOKUP($B751,Conteo_municipios!$A$2:$I$1123,9)</f>
        <v>4.3</v>
      </c>
      <c r="G751" s="5">
        <v>10</v>
      </c>
      <c r="H751" s="5">
        <v>0.5</v>
      </c>
      <c r="I751" s="5" t="s">
        <v>21</v>
      </c>
      <c r="J751" s="4" t="s">
        <v>71</v>
      </c>
      <c r="K751" s="1" t="str">
        <f>IF(E751&gt;=160000,"Intermedia",IF(E751&gt;=40000,IF(F751&gt;=7,"Intermedia","Pequeña"),IF(E751&gt;=20000,"Tipo I_II","Resto")))</f>
        <v>Resto</v>
      </c>
      <c r="L751" s="2" t="str">
        <f t="shared" si="16"/>
        <v>Resto</v>
      </c>
      <c r="N751" s="49"/>
      <c r="O751" s="50"/>
      <c r="P751" s="50"/>
      <c r="Q751" s="50"/>
    </row>
    <row r="752" spans="1:17" x14ac:dyDescent="0.25">
      <c r="A752" s="61" t="s">
        <v>1272</v>
      </c>
      <c r="B752" s="65">
        <v>52480</v>
      </c>
      <c r="C752" s="3" t="s">
        <v>62</v>
      </c>
      <c r="D752" s="3" t="s">
        <v>62</v>
      </c>
      <c r="E752" s="1">
        <f>VLOOKUP($B752,Conteo_municipios!$A$2:$I$1123,5)</f>
        <v>2604</v>
      </c>
      <c r="F752" s="75">
        <f>VLOOKUP($B752,Conteo_municipios!$A$2:$I$1123,9)</f>
        <v>3.4</v>
      </c>
      <c r="G752" s="5">
        <v>5</v>
      </c>
      <c r="H752" s="5">
        <v>0.25</v>
      </c>
      <c r="I752" s="5" t="s">
        <v>21</v>
      </c>
      <c r="J752" s="4" t="s">
        <v>13</v>
      </c>
      <c r="K752" s="1" t="str">
        <f>IF(E752&gt;=160000,"Intermedia",IF(E752&gt;=40000,IF(F752&gt;=7,"Intermedia","Pequeña"),IF(E752&gt;=20000,"Tipo I_II","Resto")))</f>
        <v>Resto</v>
      </c>
      <c r="L752" s="2" t="str">
        <f t="shared" si="16"/>
        <v>Resto</v>
      </c>
      <c r="N752" s="49"/>
      <c r="O752" s="50"/>
      <c r="P752" s="50"/>
      <c r="Q752" s="50"/>
    </row>
    <row r="753" spans="1:17" x14ac:dyDescent="0.25">
      <c r="A753" s="61" t="s">
        <v>1242</v>
      </c>
      <c r="B753" s="65">
        <v>52490</v>
      </c>
      <c r="C753" s="3" t="s">
        <v>62</v>
      </c>
      <c r="D753" s="3" t="s">
        <v>1243</v>
      </c>
      <c r="E753" s="1">
        <f>VLOOKUP($B753,Conteo_municipios!$A$2:$I$1123,5)</f>
        <v>12107</v>
      </c>
      <c r="F753" s="75">
        <f>VLOOKUP($B753,Conteo_municipios!$A$2:$I$1123,9)</f>
        <v>3.7</v>
      </c>
      <c r="G753" s="5">
        <v>10</v>
      </c>
      <c r="H753" s="5">
        <v>0.5</v>
      </c>
      <c r="I753" s="5" t="s">
        <v>21</v>
      </c>
      <c r="J753" s="4" t="s">
        <v>71</v>
      </c>
      <c r="K753" s="1" t="str">
        <f>IF(E753&gt;=160000,"Intermedia",IF(E753&gt;=40000,IF(F753&gt;=7,"Intermedia","Pequeña"),IF(E753&gt;=20000,"Tipo I_II","Resto")))</f>
        <v>Resto</v>
      </c>
      <c r="L753" s="2" t="str">
        <f t="shared" si="16"/>
        <v>Resto</v>
      </c>
      <c r="N753" s="49"/>
      <c r="O753" s="50"/>
      <c r="P753" s="50"/>
      <c r="Q753" s="50"/>
    </row>
    <row r="754" spans="1:17" x14ac:dyDescent="0.25">
      <c r="A754" s="61" t="s">
        <v>1504</v>
      </c>
      <c r="B754" s="65">
        <v>52506</v>
      </c>
      <c r="C754" s="3" t="s">
        <v>62</v>
      </c>
      <c r="D754" s="3" t="s">
        <v>1505</v>
      </c>
      <c r="E754" s="1">
        <f>VLOOKUP($B754,Conteo_municipios!$A$2:$I$1123,5)</f>
        <v>2316</v>
      </c>
      <c r="F754" s="75">
        <f>VLOOKUP($B754,Conteo_municipios!$A$2:$I$1123,9)</f>
        <v>3.3000000000000003</v>
      </c>
      <c r="G754" s="5">
        <v>5</v>
      </c>
      <c r="H754" s="5">
        <v>0.25</v>
      </c>
      <c r="I754" s="5" t="s">
        <v>21</v>
      </c>
      <c r="J754" s="4" t="s">
        <v>13</v>
      </c>
      <c r="K754" s="1" t="str">
        <f>IF(E754&gt;=160000,"Intermedia",IF(E754&gt;=40000,IF(F754&gt;=7,"Intermedia","Pequeña"),IF(E754&gt;=20000,"Tipo I_II","Resto")))</f>
        <v>Resto</v>
      </c>
      <c r="L754" s="2" t="str">
        <f t="shared" si="16"/>
        <v>Resto</v>
      </c>
      <c r="N754" s="49"/>
      <c r="O754" s="50"/>
      <c r="P754" s="50"/>
      <c r="Q754" s="50"/>
    </row>
    <row r="755" spans="1:17" x14ac:dyDescent="0.25">
      <c r="A755" s="61" t="s">
        <v>967</v>
      </c>
      <c r="B755" s="65">
        <v>52520</v>
      </c>
      <c r="C755" s="3" t="s">
        <v>62</v>
      </c>
      <c r="D755" s="3" t="s">
        <v>968</v>
      </c>
      <c r="E755" s="1">
        <f>VLOOKUP($B755,Conteo_municipios!$A$2:$I$1123,5)</f>
        <v>5214</v>
      </c>
      <c r="F755" s="75">
        <f>VLOOKUP($B755,Conteo_municipios!$A$2:$I$1123,9)</f>
        <v>3.9</v>
      </c>
      <c r="G755" s="5">
        <v>10</v>
      </c>
      <c r="H755" s="5">
        <v>0.5</v>
      </c>
      <c r="I755" s="5" t="s">
        <v>21</v>
      </c>
      <c r="J755" s="4" t="s">
        <v>71</v>
      </c>
      <c r="K755" s="1" t="str">
        <f>IF(E755&gt;=160000,"Intermedia",IF(E755&gt;=40000,IF(F755&gt;=7,"Intermedia","Pequeña"),IF(E755&gt;=20000,"Tipo I_II","Resto")))</f>
        <v>Resto</v>
      </c>
      <c r="L755" s="2" t="str">
        <f t="shared" si="16"/>
        <v>Resto</v>
      </c>
      <c r="N755" s="49"/>
      <c r="O755" s="50"/>
      <c r="P755" s="50"/>
      <c r="Q755" s="50"/>
    </row>
    <row r="756" spans="1:17" x14ac:dyDescent="0.25">
      <c r="A756" s="61" t="s">
        <v>1475</v>
      </c>
      <c r="B756" s="65">
        <v>52540</v>
      </c>
      <c r="C756" s="3" t="s">
        <v>62</v>
      </c>
      <c r="D756" s="3" t="s">
        <v>1476</v>
      </c>
      <c r="E756" s="1">
        <f>VLOOKUP($B756,Conteo_municipios!$A$2:$I$1123,5)</f>
        <v>5191</v>
      </c>
      <c r="F756" s="75">
        <f>VLOOKUP($B756,Conteo_municipios!$A$2:$I$1123,9)</f>
        <v>3.5</v>
      </c>
      <c r="G756" s="5">
        <v>6</v>
      </c>
      <c r="H756" s="5">
        <v>0.3</v>
      </c>
      <c r="I756" s="5" t="s">
        <v>21</v>
      </c>
      <c r="J756" s="4" t="s">
        <v>13</v>
      </c>
      <c r="K756" s="1" t="str">
        <f>IF(E756&gt;=160000,"Intermedia",IF(E756&gt;=40000,IF(F756&gt;=7,"Intermedia","Pequeña"),IF(E756&gt;=20000,"Tipo I_II","Resto")))</f>
        <v>Resto</v>
      </c>
      <c r="L756" s="2" t="str">
        <f t="shared" si="16"/>
        <v>Resto</v>
      </c>
      <c r="N756" s="49"/>
      <c r="O756" s="50"/>
      <c r="P756" s="50"/>
      <c r="Q756" s="50"/>
    </row>
    <row r="757" spans="1:17" x14ac:dyDescent="0.25">
      <c r="A757" s="61" t="s">
        <v>1533</v>
      </c>
      <c r="B757" s="65">
        <v>52560</v>
      </c>
      <c r="C757" s="3" t="s">
        <v>62</v>
      </c>
      <c r="D757" s="3" t="s">
        <v>1534</v>
      </c>
      <c r="E757" s="1">
        <f>VLOOKUP($B757,Conteo_municipios!$A$2:$I$1123,5)</f>
        <v>2227</v>
      </c>
      <c r="F757" s="75">
        <f>VLOOKUP($B757,Conteo_municipios!$A$2:$I$1123,9)</f>
        <v>3.8000000000000003</v>
      </c>
      <c r="G757" s="5">
        <v>5</v>
      </c>
      <c r="H757" s="5">
        <v>0.25</v>
      </c>
      <c r="I757" s="5" t="s">
        <v>21</v>
      </c>
      <c r="J757" s="4" t="s">
        <v>13</v>
      </c>
      <c r="K757" s="1" t="str">
        <f>IF(E757&gt;=160000,"Intermedia",IF(E757&gt;=40000,IF(F757&gt;=7,"Intermedia","Pequeña"),IF(E757&gt;=20000,"Tipo I_II","Resto")))</f>
        <v>Resto</v>
      </c>
      <c r="L757" s="2" t="str">
        <f t="shared" si="16"/>
        <v>Resto</v>
      </c>
      <c r="N757" s="49"/>
      <c r="O757" s="50"/>
      <c r="P757" s="50"/>
      <c r="Q757" s="50"/>
    </row>
    <row r="758" spans="1:17" x14ac:dyDescent="0.25">
      <c r="A758" s="61" t="s">
        <v>1105</v>
      </c>
      <c r="B758" s="65">
        <v>52565</v>
      </c>
      <c r="C758" s="3" t="s">
        <v>62</v>
      </c>
      <c r="D758" s="3" t="s">
        <v>1106</v>
      </c>
      <c r="E758" s="1">
        <f>VLOOKUP($B758,Conteo_municipios!$A$2:$I$1123,5)</f>
        <v>1383</v>
      </c>
      <c r="F758" s="75">
        <f>VLOOKUP($B758,Conteo_municipios!$A$2:$I$1123,9)</f>
        <v>2.9</v>
      </c>
      <c r="G758" s="5">
        <v>5</v>
      </c>
      <c r="H758" s="5">
        <v>0.25</v>
      </c>
      <c r="I758" s="5" t="s">
        <v>21</v>
      </c>
      <c r="J758" s="4" t="s">
        <v>13</v>
      </c>
      <c r="K758" s="1" t="str">
        <f>IF(E758&gt;=160000,"Intermedia",IF(E758&gt;=40000,IF(F758&gt;=7,"Intermedia","Pequeña"),IF(E758&gt;=20000,"Tipo I_II","Resto")))</f>
        <v>Resto</v>
      </c>
      <c r="L758" s="2" t="str">
        <f t="shared" si="16"/>
        <v>Resto</v>
      </c>
      <c r="N758" s="49"/>
      <c r="O758" s="50"/>
      <c r="P758" s="50"/>
      <c r="Q758" s="50"/>
    </row>
    <row r="759" spans="1:17" x14ac:dyDescent="0.25">
      <c r="A759" s="61" t="s">
        <v>1344</v>
      </c>
      <c r="B759" s="65">
        <v>52573</v>
      </c>
      <c r="C759" s="3" t="s">
        <v>62</v>
      </c>
      <c r="D759" s="3" t="s">
        <v>1345</v>
      </c>
      <c r="E759" s="1">
        <f>VLOOKUP($B759,Conteo_municipios!$A$2:$I$1123,5)</f>
        <v>5010</v>
      </c>
      <c r="F759" s="75">
        <f>VLOOKUP($B759,Conteo_municipios!$A$2:$I$1123,9)</f>
        <v>3.6</v>
      </c>
      <c r="G759" s="5">
        <v>5</v>
      </c>
      <c r="H759" s="5">
        <v>0.25</v>
      </c>
      <c r="I759" s="5" t="s">
        <v>21</v>
      </c>
      <c r="J759" s="4" t="s">
        <v>13</v>
      </c>
      <c r="K759" s="1" t="str">
        <f>IF(E759&gt;=160000,"Intermedia",IF(E759&gt;=40000,IF(F759&gt;=7,"Intermedia","Pequeña"),IF(E759&gt;=20000,"Tipo I_II","Resto")))</f>
        <v>Resto</v>
      </c>
      <c r="L759" s="2" t="str">
        <f t="shared" si="16"/>
        <v>Resto</v>
      </c>
      <c r="N759" s="49"/>
      <c r="O759" s="50"/>
      <c r="P759" s="50"/>
      <c r="Q759" s="50"/>
    </row>
    <row r="760" spans="1:17" x14ac:dyDescent="0.25">
      <c r="A760" s="61" t="s">
        <v>969</v>
      </c>
      <c r="B760" s="65">
        <v>52585</v>
      </c>
      <c r="C760" s="3" t="s">
        <v>62</v>
      </c>
      <c r="D760" s="3" t="s">
        <v>970</v>
      </c>
      <c r="E760" s="1">
        <f>VLOOKUP($B760,Conteo_municipios!$A$2:$I$1123,5)</f>
        <v>6616</v>
      </c>
      <c r="F760" s="75">
        <f>VLOOKUP($B760,Conteo_municipios!$A$2:$I$1123,9)</f>
        <v>3.7</v>
      </c>
      <c r="G760" s="5">
        <v>5</v>
      </c>
      <c r="H760" s="5">
        <v>0.25</v>
      </c>
      <c r="I760" s="5" t="s">
        <v>21</v>
      </c>
      <c r="J760" s="4" t="s">
        <v>13</v>
      </c>
      <c r="K760" s="1" t="str">
        <f>IF(E760&gt;=160000,"Intermedia",IF(E760&gt;=40000,IF(F760&gt;=7,"Intermedia","Pequeña"),IF(E760&gt;=20000,"Tipo I_II","Resto")))</f>
        <v>Resto</v>
      </c>
      <c r="L760" s="2" t="str">
        <f t="shared" si="16"/>
        <v>Resto</v>
      </c>
      <c r="N760" s="49"/>
      <c r="O760" s="50"/>
      <c r="P760" s="50"/>
      <c r="Q760" s="50"/>
    </row>
    <row r="761" spans="1:17" x14ac:dyDescent="0.25">
      <c r="A761" s="61" t="s">
        <v>1506</v>
      </c>
      <c r="B761" s="65">
        <v>52612</v>
      </c>
      <c r="C761" s="3" t="s">
        <v>62</v>
      </c>
      <c r="D761" s="3" t="s">
        <v>1230</v>
      </c>
      <c r="E761" s="1">
        <f>VLOOKUP($B761,Conteo_municipios!$A$2:$I$1123,5)</f>
        <v>3866</v>
      </c>
      <c r="F761" s="75">
        <f>VLOOKUP($B761,Conteo_municipios!$A$2:$I$1123,9)</f>
        <v>2.7</v>
      </c>
      <c r="G761" s="5">
        <v>7</v>
      </c>
      <c r="H761" s="5">
        <v>0.35</v>
      </c>
      <c r="I761" s="5" t="s">
        <v>21</v>
      </c>
      <c r="J761" s="4" t="s">
        <v>13</v>
      </c>
      <c r="K761" s="1" t="str">
        <f>IF(E761&gt;=160000,"Intermedia",IF(E761&gt;=40000,IF(F761&gt;=7,"Intermedia","Pequeña"),IF(E761&gt;=20000,"Tipo I_II","Resto")))</f>
        <v>Resto</v>
      </c>
      <c r="L761" s="2" t="str">
        <f t="shared" si="16"/>
        <v>Resto</v>
      </c>
      <c r="N761" s="49"/>
      <c r="O761" s="50"/>
      <c r="P761" s="50"/>
      <c r="Q761" s="50"/>
    </row>
    <row r="762" spans="1:17" x14ac:dyDescent="0.25">
      <c r="A762" s="61" t="s">
        <v>1883</v>
      </c>
      <c r="B762" s="65">
        <v>52621</v>
      </c>
      <c r="C762" s="3" t="s">
        <v>62</v>
      </c>
      <c r="D762" s="3" t="s">
        <v>1884</v>
      </c>
      <c r="E762" s="1">
        <f>VLOOKUP($B762,Conteo_municipios!$A$2:$I$1123,5)</f>
        <v>3747</v>
      </c>
      <c r="F762" s="75">
        <f>VLOOKUP($B762,Conteo_municipios!$A$2:$I$1123,9)</f>
        <v>5.1999999999999993</v>
      </c>
      <c r="G762" s="5">
        <v>9</v>
      </c>
      <c r="H762" s="5">
        <v>0.45</v>
      </c>
      <c r="I762" s="5" t="s">
        <v>21</v>
      </c>
      <c r="J762" s="4" t="s">
        <v>71</v>
      </c>
      <c r="K762" s="1" t="str">
        <f>IF(E762&gt;=160000,"Intermedia",IF(E762&gt;=40000,IF(F762&gt;=7,"Intermedia","Pequeña"),IF(E762&gt;=20000,"Tipo I_II","Resto")))</f>
        <v>Resto</v>
      </c>
      <c r="L762" s="2" t="str">
        <f t="shared" si="16"/>
        <v>Resto</v>
      </c>
      <c r="N762" s="49"/>
      <c r="O762" s="50"/>
      <c r="P762" s="50"/>
      <c r="Q762" s="50"/>
    </row>
    <row r="763" spans="1:17" x14ac:dyDescent="0.25">
      <c r="A763" s="61" t="s">
        <v>401</v>
      </c>
      <c r="B763" s="65">
        <v>52678</v>
      </c>
      <c r="C763" s="3" t="s">
        <v>62</v>
      </c>
      <c r="D763" s="3" t="s">
        <v>402</v>
      </c>
      <c r="E763" s="1">
        <f>VLOOKUP($B763,Conteo_municipios!$A$2:$I$1123,5)</f>
        <v>9181</v>
      </c>
      <c r="F763" s="75">
        <f>VLOOKUP($B763,Conteo_municipios!$A$2:$I$1123,9)</f>
        <v>3.5</v>
      </c>
      <c r="G763" s="5">
        <v>6</v>
      </c>
      <c r="H763" s="5">
        <v>0.3</v>
      </c>
      <c r="I763" s="5" t="s">
        <v>21</v>
      </c>
      <c r="J763" s="4" t="s">
        <v>13</v>
      </c>
      <c r="K763" s="1" t="str">
        <f>IF(E763&gt;=160000,"Intermedia",IF(E763&gt;=40000,IF(F763&gt;=7,"Intermedia","Pequeña"),IF(E763&gt;=20000,"Tipo I_II","Resto")))</f>
        <v>Resto</v>
      </c>
      <c r="L763" s="2" t="str">
        <f t="shared" si="16"/>
        <v>Resto</v>
      </c>
      <c r="N763" s="49"/>
      <c r="O763" s="50"/>
      <c r="P763" s="50"/>
      <c r="Q763" s="50"/>
    </row>
    <row r="764" spans="1:17" x14ac:dyDescent="0.25">
      <c r="A764" s="61" t="s">
        <v>589</v>
      </c>
      <c r="B764" s="65">
        <v>52683</v>
      </c>
      <c r="C764" s="3" t="s">
        <v>62</v>
      </c>
      <c r="D764" s="3" t="s">
        <v>590</v>
      </c>
      <c r="E764" s="1">
        <f>VLOOKUP($B764,Conteo_municipios!$A$2:$I$1123,5)</f>
        <v>12760</v>
      </c>
      <c r="F764" s="75">
        <f>VLOOKUP($B764,Conteo_municipios!$A$2:$I$1123,9)</f>
        <v>3.5</v>
      </c>
      <c r="G764" s="5">
        <v>5</v>
      </c>
      <c r="H764" s="5">
        <v>0.25</v>
      </c>
      <c r="I764" s="5" t="s">
        <v>21</v>
      </c>
      <c r="J764" s="4" t="s">
        <v>13</v>
      </c>
      <c r="K764" s="1" t="str">
        <f>IF(E764&gt;=160000,"Intermedia",IF(E764&gt;=40000,IF(F764&gt;=7,"Intermedia","Pequeña"),IF(E764&gt;=20000,"Tipo I_II","Resto")))</f>
        <v>Resto</v>
      </c>
      <c r="L764" s="2" t="str">
        <f t="shared" si="16"/>
        <v>Resto</v>
      </c>
      <c r="N764" s="49"/>
      <c r="O764" s="50"/>
      <c r="P764" s="50"/>
      <c r="Q764" s="50"/>
    </row>
    <row r="765" spans="1:17" x14ac:dyDescent="0.25">
      <c r="A765" s="61" t="s">
        <v>1293</v>
      </c>
      <c r="B765" s="65">
        <v>52685</v>
      </c>
      <c r="C765" s="3" t="s">
        <v>62</v>
      </c>
      <c r="D765" s="3" t="s">
        <v>1170</v>
      </c>
      <c r="E765" s="1">
        <f>VLOOKUP($B765,Conteo_municipios!$A$2:$I$1123,5)</f>
        <v>2572</v>
      </c>
      <c r="F765" s="75">
        <f>VLOOKUP($B765,Conteo_municipios!$A$2:$I$1123,9)</f>
        <v>4</v>
      </c>
      <c r="G765" s="5">
        <v>5</v>
      </c>
      <c r="H765" s="5">
        <v>0.25</v>
      </c>
      <c r="I765" s="5" t="s">
        <v>21</v>
      </c>
      <c r="J765" s="4" t="s">
        <v>13</v>
      </c>
      <c r="K765" s="1" t="str">
        <f>IF(E765&gt;=160000,"Intermedia",IF(E765&gt;=40000,IF(F765&gt;=7,"Intermedia","Pequeña"),IF(E765&gt;=20000,"Tipo I_II","Resto")))</f>
        <v>Resto</v>
      </c>
      <c r="L765" s="2" t="str">
        <f t="shared" si="16"/>
        <v>Resto</v>
      </c>
      <c r="N765" s="49"/>
      <c r="O765" s="50"/>
      <c r="P765" s="50"/>
      <c r="Q765" s="50"/>
    </row>
    <row r="766" spans="1:17" x14ac:dyDescent="0.25">
      <c r="A766" s="61" t="s">
        <v>1469</v>
      </c>
      <c r="B766" s="65">
        <v>52687</v>
      </c>
      <c r="C766" s="3" t="s">
        <v>62</v>
      </c>
      <c r="D766" s="3" t="s">
        <v>1470</v>
      </c>
      <c r="E766" s="1">
        <f>VLOOKUP($B766,Conteo_municipios!$A$2:$I$1123,5)</f>
        <v>3248</v>
      </c>
      <c r="F766" s="75">
        <f>VLOOKUP($B766,Conteo_municipios!$A$2:$I$1123,9)</f>
        <v>3.6</v>
      </c>
      <c r="G766" s="5">
        <v>5</v>
      </c>
      <c r="H766" s="5">
        <v>0.25</v>
      </c>
      <c r="I766" s="5" t="s">
        <v>21</v>
      </c>
      <c r="J766" s="4" t="s">
        <v>13</v>
      </c>
      <c r="K766" s="1" t="str">
        <f>IF(E766&gt;=160000,"Intermedia",IF(E766&gt;=40000,IF(F766&gt;=7,"Intermedia","Pequeña"),IF(E766&gt;=20000,"Tipo I_II","Resto")))</f>
        <v>Resto</v>
      </c>
      <c r="L766" s="2" t="str">
        <f t="shared" si="16"/>
        <v>Resto</v>
      </c>
      <c r="N766" s="49"/>
      <c r="O766" s="50"/>
      <c r="P766" s="50"/>
      <c r="Q766" s="50"/>
    </row>
    <row r="767" spans="1:17" x14ac:dyDescent="0.25">
      <c r="A767" s="61" t="s">
        <v>1150</v>
      </c>
      <c r="B767" s="65">
        <v>52693</v>
      </c>
      <c r="C767" s="3" t="s">
        <v>62</v>
      </c>
      <c r="D767" s="3" t="s">
        <v>341</v>
      </c>
      <c r="E767" s="1">
        <f>VLOOKUP($B767,Conteo_municipios!$A$2:$I$1123,5)</f>
        <v>4760</v>
      </c>
      <c r="F767" s="75">
        <f>VLOOKUP($B767,Conteo_municipios!$A$2:$I$1123,9)</f>
        <v>3.5</v>
      </c>
      <c r="G767" s="5">
        <v>5</v>
      </c>
      <c r="H767" s="5">
        <v>0.25</v>
      </c>
      <c r="I767" s="5" t="s">
        <v>21</v>
      </c>
      <c r="J767" s="4" t="s">
        <v>13</v>
      </c>
      <c r="K767" s="1" t="str">
        <f>IF(E767&gt;=160000,"Intermedia",IF(E767&gt;=40000,IF(F767&gt;=7,"Intermedia","Pequeña"),IF(E767&gt;=20000,"Tipo I_II","Resto")))</f>
        <v>Resto</v>
      </c>
      <c r="L767" s="2" t="str">
        <f t="shared" si="16"/>
        <v>Resto</v>
      </c>
      <c r="N767" s="49"/>
      <c r="O767" s="50"/>
      <c r="P767" s="50"/>
      <c r="Q767" s="50"/>
    </row>
    <row r="768" spans="1:17" x14ac:dyDescent="0.25">
      <c r="A768" s="61" t="s">
        <v>1997</v>
      </c>
      <c r="B768" s="65">
        <v>52694</v>
      </c>
      <c r="C768" s="3" t="s">
        <v>62</v>
      </c>
      <c r="D768" s="3" t="s">
        <v>1998</v>
      </c>
      <c r="E768" s="1">
        <f>VLOOKUP($B768,Conteo_municipios!$A$2:$I$1123,5)</f>
        <v>844</v>
      </c>
      <c r="F768" s="75">
        <f>VLOOKUP($B768,Conteo_municipios!$A$2:$I$1123,9)</f>
        <v>3.6</v>
      </c>
      <c r="G768" s="5">
        <v>5</v>
      </c>
      <c r="H768" s="5">
        <v>0.25</v>
      </c>
      <c r="I768" s="5" t="s">
        <v>21</v>
      </c>
      <c r="J768" s="4" t="s">
        <v>13</v>
      </c>
      <c r="K768" s="1" t="str">
        <f>IF(E768&gt;=160000,"Intermedia",IF(E768&gt;=40000,IF(F768&gt;=7,"Intermedia","Pequeña"),IF(E768&gt;=20000,"Tipo I_II","Resto")))</f>
        <v>Resto</v>
      </c>
      <c r="L768" s="2" t="str">
        <f t="shared" si="16"/>
        <v>Resto</v>
      </c>
      <c r="N768" s="49"/>
      <c r="O768" s="50"/>
      <c r="P768" s="50"/>
      <c r="Q768" s="50"/>
    </row>
    <row r="769" spans="1:17" x14ac:dyDescent="0.25">
      <c r="A769" s="61" t="s">
        <v>1370</v>
      </c>
      <c r="B769" s="65">
        <v>52696</v>
      </c>
      <c r="C769" s="3" t="s">
        <v>62</v>
      </c>
      <c r="D769" s="3" t="s">
        <v>596</v>
      </c>
      <c r="E769" s="1">
        <f>VLOOKUP($B769,Conteo_municipios!$A$2:$I$1123,5)</f>
        <v>4252</v>
      </c>
      <c r="F769" s="75">
        <f>VLOOKUP($B769,Conteo_municipios!$A$2:$I$1123,9)</f>
        <v>5.3</v>
      </c>
      <c r="G769" s="5">
        <v>9</v>
      </c>
      <c r="H769" s="5">
        <v>0.45</v>
      </c>
      <c r="I769" s="5" t="s">
        <v>21</v>
      </c>
      <c r="J769" s="4" t="s">
        <v>71</v>
      </c>
      <c r="K769" s="1" t="str">
        <f>IF(E769&gt;=160000,"Intermedia",IF(E769&gt;=40000,IF(F769&gt;=7,"Intermedia","Pequeña"),IF(E769&gt;=20000,"Tipo I_II","Resto")))</f>
        <v>Resto</v>
      </c>
      <c r="L769" s="2" t="str">
        <f t="shared" si="16"/>
        <v>Resto</v>
      </c>
      <c r="N769" s="49"/>
      <c r="O769" s="50"/>
      <c r="P769" s="50"/>
      <c r="Q769" s="50"/>
    </row>
    <row r="770" spans="1:17" x14ac:dyDescent="0.25">
      <c r="A770" s="61" t="s">
        <v>1042</v>
      </c>
      <c r="B770" s="65">
        <v>52699</v>
      </c>
      <c r="C770" s="3" t="s">
        <v>62</v>
      </c>
      <c r="D770" s="3" t="s">
        <v>1043</v>
      </c>
      <c r="E770" s="1">
        <f>VLOOKUP($B770,Conteo_municipios!$A$2:$I$1123,5)</f>
        <v>1795</v>
      </c>
      <c r="F770" s="75">
        <f>VLOOKUP($B770,Conteo_municipios!$A$2:$I$1123,9)</f>
        <v>4.3</v>
      </c>
      <c r="G770" s="5">
        <v>6</v>
      </c>
      <c r="H770" s="5">
        <v>0.3</v>
      </c>
      <c r="I770" s="5" t="s">
        <v>21</v>
      </c>
      <c r="J770" s="4" t="s">
        <v>13</v>
      </c>
      <c r="K770" s="1" t="str">
        <f>IF(E770&gt;=160000,"Intermedia",IF(E770&gt;=40000,IF(F770&gt;=7,"Intermedia","Pequeña"),IF(E770&gt;=20000,"Tipo I_II","Resto")))</f>
        <v>Resto</v>
      </c>
      <c r="L770" s="2" t="str">
        <f t="shared" si="16"/>
        <v>Resto</v>
      </c>
      <c r="N770" s="49"/>
      <c r="O770" s="50"/>
      <c r="P770" s="50"/>
      <c r="Q770" s="50"/>
    </row>
    <row r="771" spans="1:17" x14ac:dyDescent="0.25">
      <c r="A771" s="61" t="s">
        <v>1647</v>
      </c>
      <c r="B771" s="65">
        <v>52720</v>
      </c>
      <c r="C771" s="3" t="s">
        <v>62</v>
      </c>
      <c r="D771" s="3" t="s">
        <v>1648</v>
      </c>
      <c r="E771" s="1">
        <f>VLOOKUP($B771,Conteo_municipios!$A$2:$I$1123,5)</f>
        <v>2503</v>
      </c>
      <c r="F771" s="75">
        <f>VLOOKUP($B771,Conteo_municipios!$A$2:$I$1123,9)</f>
        <v>3.7</v>
      </c>
      <c r="G771" s="5">
        <v>5</v>
      </c>
      <c r="H771" s="5">
        <v>0.25</v>
      </c>
      <c r="I771" s="5" t="s">
        <v>21</v>
      </c>
      <c r="J771" s="4" t="s">
        <v>13</v>
      </c>
      <c r="K771" s="1" t="str">
        <f>IF(E771&gt;=160000,"Intermedia",IF(E771&gt;=40000,IF(F771&gt;=7,"Intermedia","Pequeña"),IF(E771&gt;=20000,"Tipo I_II","Resto")))</f>
        <v>Resto</v>
      </c>
      <c r="L771" s="2" t="str">
        <f t="shared" si="16"/>
        <v>Resto</v>
      </c>
      <c r="N771" s="49"/>
      <c r="O771" s="50"/>
      <c r="P771" s="50"/>
      <c r="Q771" s="50"/>
    </row>
    <row r="772" spans="1:17" x14ac:dyDescent="0.25">
      <c r="A772" s="61" t="s">
        <v>1192</v>
      </c>
      <c r="B772" s="65">
        <v>52786</v>
      </c>
      <c r="C772" s="3" t="s">
        <v>62</v>
      </c>
      <c r="D772" s="3" t="s">
        <v>1193</v>
      </c>
      <c r="E772" s="1">
        <f>VLOOKUP($B772,Conteo_municipios!$A$2:$I$1123,5)</f>
        <v>8377</v>
      </c>
      <c r="F772" s="75">
        <f>VLOOKUP($B772,Conteo_municipios!$A$2:$I$1123,9)</f>
        <v>3.1</v>
      </c>
      <c r="G772" s="5">
        <v>5</v>
      </c>
      <c r="H772" s="5">
        <v>0.25</v>
      </c>
      <c r="I772" s="5" t="s">
        <v>21</v>
      </c>
      <c r="J772" s="4" t="s">
        <v>13</v>
      </c>
      <c r="K772" s="1" t="str">
        <f>IF(E772&gt;=160000,"Intermedia",IF(E772&gt;=40000,IF(F772&gt;=7,"Intermedia","Pequeña"),IF(E772&gt;=20000,"Tipo I_II","Resto")))</f>
        <v>Resto</v>
      </c>
      <c r="L772" s="2" t="str">
        <f t="shared" si="16"/>
        <v>Resto</v>
      </c>
      <c r="N772" s="49"/>
      <c r="O772" s="50"/>
      <c r="P772" s="50"/>
      <c r="Q772" s="50"/>
    </row>
    <row r="773" spans="1:17" x14ac:dyDescent="0.25">
      <c r="A773" s="61" t="s">
        <v>1499</v>
      </c>
      <c r="B773" s="65">
        <v>52788</v>
      </c>
      <c r="C773" s="3" t="s">
        <v>62</v>
      </c>
      <c r="D773" s="3" t="s">
        <v>1500</v>
      </c>
      <c r="E773" s="1">
        <f>VLOOKUP($B773,Conteo_municipios!$A$2:$I$1123,5)</f>
        <v>3075</v>
      </c>
      <c r="F773" s="75">
        <f>VLOOKUP($B773,Conteo_municipios!$A$2:$I$1123,9)</f>
        <v>3.7</v>
      </c>
      <c r="G773" s="5">
        <v>5</v>
      </c>
      <c r="H773" s="5">
        <v>0.25</v>
      </c>
      <c r="I773" s="5" t="s">
        <v>21</v>
      </c>
      <c r="J773" s="4" t="s">
        <v>13</v>
      </c>
      <c r="K773" s="1" t="str">
        <f>IF(E773&gt;=160000,"Intermedia",IF(E773&gt;=40000,IF(F773&gt;=7,"Intermedia","Pequeña"),IF(E773&gt;=20000,"Tipo I_II","Resto")))</f>
        <v>Resto</v>
      </c>
      <c r="L773" s="2" t="str">
        <f t="shared" si="16"/>
        <v>Resto</v>
      </c>
      <c r="N773" s="49"/>
      <c r="O773" s="50"/>
      <c r="P773" s="50"/>
      <c r="Q773" s="50"/>
    </row>
    <row r="774" spans="1:17" x14ac:dyDescent="0.25">
      <c r="A774" s="61" t="s">
        <v>134</v>
      </c>
      <c r="B774" s="65">
        <v>52835</v>
      </c>
      <c r="C774" s="3" t="s">
        <v>62</v>
      </c>
      <c r="D774" s="3" t="s">
        <v>135</v>
      </c>
      <c r="E774" s="1">
        <f>VLOOKUP($B774,Conteo_municipios!$A$2:$I$1123,5)</f>
        <v>100546</v>
      </c>
      <c r="F774" s="75">
        <f>VLOOKUP($B774,Conteo_municipios!$A$2:$I$1123,9)</f>
        <v>3.8000000000000003</v>
      </c>
      <c r="G774" s="5">
        <v>9</v>
      </c>
      <c r="H774" s="5">
        <v>0.45</v>
      </c>
      <c r="I774" s="5" t="s">
        <v>21</v>
      </c>
      <c r="J774" s="4" t="s">
        <v>71</v>
      </c>
      <c r="K774" s="1" t="str">
        <f>IF(E774&gt;=160000,"Intermedia",IF(E774&gt;=40000,IF(F774&gt;=7,"Intermedia","Pequeña"),IF(E774&gt;=20000,"Tipo I_II","Resto")))</f>
        <v>Pequeña</v>
      </c>
      <c r="L774" s="2" t="str">
        <f t="shared" si="16"/>
        <v>Pequeña_H</v>
      </c>
      <c r="N774" s="49"/>
      <c r="O774" s="50"/>
      <c r="P774" s="50"/>
      <c r="Q774" s="50"/>
    </row>
    <row r="775" spans="1:17" x14ac:dyDescent="0.25">
      <c r="A775" s="61" t="s">
        <v>414</v>
      </c>
      <c r="B775" s="65">
        <v>52838</v>
      </c>
      <c r="C775" s="3" t="s">
        <v>62</v>
      </c>
      <c r="D775" s="3" t="s">
        <v>415</v>
      </c>
      <c r="E775" s="1">
        <f>VLOOKUP($B775,Conteo_municipios!$A$2:$I$1123,5)</f>
        <v>20250</v>
      </c>
      <c r="F775" s="75">
        <f>VLOOKUP($B775,Conteo_municipios!$A$2:$I$1123,9)</f>
        <v>3.8000000000000003</v>
      </c>
      <c r="G775" s="5">
        <v>5</v>
      </c>
      <c r="H775" s="5">
        <v>0.25</v>
      </c>
      <c r="I775" s="5" t="s">
        <v>21</v>
      </c>
      <c r="J775" s="4" t="s">
        <v>13</v>
      </c>
      <c r="K775" s="1" t="str">
        <f>IF(E775&gt;=160000,"Intermedia",IF(E775&gt;=40000,IF(F775&gt;=7,"Intermedia","Pequeña"),IF(E775&gt;=20000,"Tipo I_II","Resto")))</f>
        <v>Tipo I_II</v>
      </c>
      <c r="L775" s="2" t="str">
        <f t="shared" si="16"/>
        <v>Tipo I_II_H</v>
      </c>
      <c r="N775" s="49"/>
      <c r="O775" s="50"/>
      <c r="P775" s="50"/>
      <c r="Q775" s="50"/>
    </row>
    <row r="776" spans="1:17" x14ac:dyDescent="0.25">
      <c r="A776" s="61" t="s">
        <v>1416</v>
      </c>
      <c r="B776" s="65">
        <v>52885</v>
      </c>
      <c r="C776" s="3" t="s">
        <v>62</v>
      </c>
      <c r="D776" s="3" t="s">
        <v>1417</v>
      </c>
      <c r="E776" s="1">
        <f>VLOOKUP($B776,Conteo_municipios!$A$2:$I$1123,5)</f>
        <v>3916</v>
      </c>
      <c r="F776" s="75">
        <f>VLOOKUP($B776,Conteo_municipios!$A$2:$I$1123,9)</f>
        <v>3.3000000000000003</v>
      </c>
      <c r="G776" s="5">
        <v>5</v>
      </c>
      <c r="H776" s="5">
        <v>0.25</v>
      </c>
      <c r="I776" s="5" t="s">
        <v>21</v>
      </c>
      <c r="J776" s="4" t="s">
        <v>13</v>
      </c>
      <c r="K776" s="1" t="str">
        <f>IF(E776&gt;=160000,"Intermedia",IF(E776&gt;=40000,IF(F776&gt;=7,"Intermedia","Pequeña"),IF(E776&gt;=20000,"Tipo I_II","Resto")))</f>
        <v>Resto</v>
      </c>
      <c r="L776" s="2" t="str">
        <f t="shared" si="16"/>
        <v>Resto</v>
      </c>
      <c r="N776" s="49"/>
      <c r="O776" s="50"/>
      <c r="P776" s="50"/>
      <c r="Q776" s="50"/>
    </row>
    <row r="777" spans="1:17" x14ac:dyDescent="0.25">
      <c r="A777" s="61" t="s">
        <v>31</v>
      </c>
      <c r="B777" s="64">
        <v>54001</v>
      </c>
      <c r="C777" s="1" t="s">
        <v>32</v>
      </c>
      <c r="D777" s="1" t="s">
        <v>33</v>
      </c>
      <c r="E777" s="1">
        <f>VLOOKUP($B777,Conteo_municipios!$A$2:$I$1123,5)</f>
        <v>617004</v>
      </c>
      <c r="F777" s="75">
        <f>VLOOKUP($B777,Conteo_municipios!$A$2:$I$1123,9)</f>
        <v>3.8000000000000003</v>
      </c>
      <c r="G777" s="4">
        <v>7</v>
      </c>
      <c r="H777" s="4">
        <v>0.35</v>
      </c>
      <c r="I777" s="4" t="s">
        <v>21</v>
      </c>
      <c r="J777" s="4" t="s">
        <v>13</v>
      </c>
      <c r="K777" s="1" t="str">
        <f>IF(E777&gt;=160000,"Intermedia",IF(E777&gt;=40000,IF(F777&gt;=7,"Intermedia","Pequeña"),IF(E777&gt;=20000,"Tipo I_II","Resto")))</f>
        <v>Intermedia</v>
      </c>
      <c r="L777" s="2" t="str">
        <f t="shared" si="16"/>
        <v>Intermedia_H</v>
      </c>
      <c r="N777" s="49"/>
      <c r="O777" s="50"/>
      <c r="P777" s="50"/>
      <c r="Q777" s="50"/>
    </row>
    <row r="778" spans="1:17" x14ac:dyDescent="0.25">
      <c r="A778" s="61" t="s">
        <v>445</v>
      </c>
      <c r="B778" s="65">
        <v>54003</v>
      </c>
      <c r="C778" s="3" t="s">
        <v>32</v>
      </c>
      <c r="D778" s="3" t="s">
        <v>446</v>
      </c>
      <c r="E778" s="1">
        <f>VLOOKUP($B778,Conteo_municipios!$A$2:$I$1123,5)</f>
        <v>15463</v>
      </c>
      <c r="F778" s="75">
        <f>VLOOKUP($B778,Conteo_municipios!$A$2:$I$1123,9)</f>
        <v>4.3</v>
      </c>
      <c r="G778" s="5">
        <v>5</v>
      </c>
      <c r="H778" s="5">
        <v>0.25</v>
      </c>
      <c r="I778" s="5" t="s">
        <v>21</v>
      </c>
      <c r="J778" s="4" t="s">
        <v>13</v>
      </c>
      <c r="K778" s="1" t="str">
        <f>IF(E778&gt;=160000,"Intermedia",IF(E778&gt;=40000,IF(F778&gt;=7,"Intermedia","Pequeña"),IF(E778&gt;=20000,"Tipo I_II","Resto")))</f>
        <v>Resto</v>
      </c>
      <c r="L778" s="2" t="str">
        <f t="shared" si="16"/>
        <v>Resto</v>
      </c>
      <c r="N778" s="49"/>
      <c r="O778" s="50"/>
      <c r="P778" s="50"/>
      <c r="Q778" s="50"/>
    </row>
    <row r="779" spans="1:17" x14ac:dyDescent="0.25">
      <c r="A779" s="61" t="s">
        <v>1455</v>
      </c>
      <c r="B779" s="65">
        <v>54051</v>
      </c>
      <c r="C779" s="3" t="s">
        <v>32</v>
      </c>
      <c r="D779" s="3" t="s">
        <v>1456</v>
      </c>
      <c r="E779" s="1">
        <f>VLOOKUP($B779,Conteo_municipios!$A$2:$I$1123,5)</f>
        <v>2353</v>
      </c>
      <c r="F779" s="75">
        <f>VLOOKUP($B779,Conteo_municipios!$A$2:$I$1123,9)</f>
        <v>3.5</v>
      </c>
      <c r="G779" s="5">
        <v>6</v>
      </c>
      <c r="H779" s="5">
        <v>0.3</v>
      </c>
      <c r="I779" s="5" t="s">
        <v>21</v>
      </c>
      <c r="J779" s="4" t="s">
        <v>13</v>
      </c>
      <c r="K779" s="1" t="str">
        <f>IF(E779&gt;=160000,"Intermedia",IF(E779&gt;=40000,IF(F779&gt;=7,"Intermedia","Pequeña"),IF(E779&gt;=20000,"Tipo I_II","Resto")))</f>
        <v>Resto</v>
      </c>
      <c r="L779" s="2" t="str">
        <f t="shared" si="16"/>
        <v>Resto</v>
      </c>
      <c r="N779" s="49"/>
      <c r="O779" s="50"/>
      <c r="P779" s="50"/>
      <c r="Q779" s="50"/>
    </row>
    <row r="780" spans="1:17" x14ac:dyDescent="0.25">
      <c r="A780" s="61" t="s">
        <v>1441</v>
      </c>
      <c r="B780" s="65">
        <v>54099</v>
      </c>
      <c r="C780" s="3" t="s">
        <v>32</v>
      </c>
      <c r="D780" s="3" t="s">
        <v>1442</v>
      </c>
      <c r="E780" s="1">
        <f>VLOOKUP($B780,Conteo_municipios!$A$2:$I$1123,5)</f>
        <v>4766</v>
      </c>
      <c r="F780" s="75">
        <f>VLOOKUP($B780,Conteo_municipios!$A$2:$I$1123,9)</f>
        <v>3.2</v>
      </c>
      <c r="G780" s="5">
        <v>7</v>
      </c>
      <c r="H780" s="5">
        <v>0.35</v>
      </c>
      <c r="I780" s="5" t="s">
        <v>21</v>
      </c>
      <c r="J780" s="4" t="s">
        <v>13</v>
      </c>
      <c r="K780" s="1" t="str">
        <f>IF(E780&gt;=160000,"Intermedia",IF(E780&gt;=40000,IF(F780&gt;=7,"Intermedia","Pequeña"),IF(E780&gt;=20000,"Tipo I_II","Resto")))</f>
        <v>Resto</v>
      </c>
      <c r="L780" s="2" t="str">
        <f t="shared" si="16"/>
        <v>Resto</v>
      </c>
      <c r="N780" s="49"/>
      <c r="O780" s="50"/>
      <c r="P780" s="50"/>
      <c r="Q780" s="50"/>
    </row>
    <row r="781" spans="1:17" x14ac:dyDescent="0.25">
      <c r="A781" s="61" t="s">
        <v>2017</v>
      </c>
      <c r="B781" s="65">
        <v>54109</v>
      </c>
      <c r="C781" s="3" t="s">
        <v>32</v>
      </c>
      <c r="D781" s="3" t="s">
        <v>2018</v>
      </c>
      <c r="E781" s="1">
        <f>VLOOKUP($B781,Conteo_municipios!$A$2:$I$1123,5)</f>
        <v>994</v>
      </c>
      <c r="F781" s="75">
        <f>VLOOKUP($B781,Conteo_municipios!$A$2:$I$1123,9)</f>
        <v>3.4</v>
      </c>
      <c r="G781" s="5">
        <v>6</v>
      </c>
      <c r="H781" s="5">
        <v>0.3</v>
      </c>
      <c r="I781" s="5" t="s">
        <v>21</v>
      </c>
      <c r="J781" s="4" t="s">
        <v>13</v>
      </c>
      <c r="K781" s="1" t="str">
        <f>IF(E781&gt;=160000,"Intermedia",IF(E781&gt;=40000,IF(F781&gt;=7,"Intermedia","Pequeña"),IF(E781&gt;=20000,"Tipo I_II","Resto")))</f>
        <v>Resto</v>
      </c>
      <c r="L781" s="2" t="str">
        <f t="shared" si="16"/>
        <v>Resto</v>
      </c>
      <c r="N781" s="49"/>
      <c r="O781" s="50"/>
      <c r="P781" s="50"/>
      <c r="Q781" s="50"/>
    </row>
    <row r="782" spans="1:17" x14ac:dyDescent="0.25">
      <c r="A782" s="61" t="s">
        <v>1936</v>
      </c>
      <c r="B782" s="65">
        <v>54125</v>
      </c>
      <c r="C782" s="3" t="s">
        <v>32</v>
      </c>
      <c r="D782" s="3" t="s">
        <v>1937</v>
      </c>
      <c r="E782" s="1">
        <f>VLOOKUP($B782,Conteo_municipios!$A$2:$I$1123,5)</f>
        <v>868</v>
      </c>
      <c r="F782" s="75">
        <f>VLOOKUP($B782,Conteo_municipios!$A$2:$I$1123,9)</f>
        <v>4.0999999999999996</v>
      </c>
      <c r="G782" s="5">
        <v>6</v>
      </c>
      <c r="H782" s="5">
        <v>0.3</v>
      </c>
      <c r="I782" s="5" t="s">
        <v>21</v>
      </c>
      <c r="J782" s="4" t="s">
        <v>13</v>
      </c>
      <c r="K782" s="1" t="str">
        <f>IF(E782&gt;=160000,"Intermedia",IF(E782&gt;=40000,IF(F782&gt;=7,"Intermedia","Pequeña"),IF(E782&gt;=20000,"Tipo I_II","Resto")))</f>
        <v>Resto</v>
      </c>
      <c r="L782" s="2" t="str">
        <f t="shared" si="16"/>
        <v>Resto</v>
      </c>
      <c r="N782" s="49"/>
      <c r="O782" s="50"/>
      <c r="P782" s="50"/>
      <c r="Q782" s="50"/>
    </row>
    <row r="783" spans="1:17" x14ac:dyDescent="0.25">
      <c r="A783" s="61" t="s">
        <v>1683</v>
      </c>
      <c r="B783" s="65">
        <v>54128</v>
      </c>
      <c r="C783" s="3" t="s">
        <v>32</v>
      </c>
      <c r="D783" s="3" t="s">
        <v>1684</v>
      </c>
      <c r="E783" s="1">
        <f>VLOOKUP($B783,Conteo_municipios!$A$2:$I$1123,5)</f>
        <v>2787</v>
      </c>
      <c r="F783" s="75">
        <f>VLOOKUP($B783,Conteo_municipios!$A$2:$I$1123,9)</f>
        <v>3.6</v>
      </c>
      <c r="G783" s="5">
        <v>5</v>
      </c>
      <c r="H783" s="5">
        <v>0.25</v>
      </c>
      <c r="I783" s="5" t="s">
        <v>21</v>
      </c>
      <c r="J783" s="4" t="s">
        <v>13</v>
      </c>
      <c r="K783" s="1" t="str">
        <f>IF(E783&gt;=160000,"Intermedia",IF(E783&gt;=40000,IF(F783&gt;=7,"Intermedia","Pequeña"),IF(E783&gt;=20000,"Tipo I_II","Resto")))</f>
        <v>Resto</v>
      </c>
      <c r="L783" s="2" t="str">
        <f t="shared" si="16"/>
        <v>Resto</v>
      </c>
      <c r="N783" s="49"/>
      <c r="O783" s="50"/>
      <c r="P783" s="50"/>
      <c r="Q783" s="50"/>
    </row>
    <row r="784" spans="1:17" x14ac:dyDescent="0.25">
      <c r="A784" s="61" t="s">
        <v>644</v>
      </c>
      <c r="B784" s="65">
        <v>54172</v>
      </c>
      <c r="C784" s="3" t="s">
        <v>32</v>
      </c>
      <c r="D784" s="3" t="s">
        <v>645</v>
      </c>
      <c r="E784" s="1">
        <f>VLOOKUP($B784,Conteo_municipios!$A$2:$I$1123,5)</f>
        <v>11472</v>
      </c>
      <c r="F784" s="75">
        <f>VLOOKUP($B784,Conteo_municipios!$A$2:$I$1123,9)</f>
        <v>2.9</v>
      </c>
      <c r="G784" s="5">
        <v>7</v>
      </c>
      <c r="H784" s="5">
        <v>0.35</v>
      </c>
      <c r="I784" s="5" t="s">
        <v>21</v>
      </c>
      <c r="J784" s="4" t="s">
        <v>13</v>
      </c>
      <c r="K784" s="1" t="str">
        <f>IF(E784&gt;=160000,"Intermedia",IF(E784&gt;=40000,IF(F784&gt;=7,"Intermedia","Pequeña"),IF(E784&gt;=20000,"Tipo I_II","Resto")))</f>
        <v>Resto</v>
      </c>
      <c r="L784" s="2" t="str">
        <f t="shared" si="16"/>
        <v>Resto</v>
      </c>
      <c r="N784" s="49"/>
      <c r="O784" s="50"/>
      <c r="P784" s="50"/>
      <c r="Q784" s="50"/>
    </row>
    <row r="785" spans="1:17" x14ac:dyDescent="0.25">
      <c r="A785" s="61" t="s">
        <v>1231</v>
      </c>
      <c r="B785" s="65">
        <v>54174</v>
      </c>
      <c r="C785" s="3" t="s">
        <v>32</v>
      </c>
      <c r="D785" s="3" t="s">
        <v>1232</v>
      </c>
      <c r="E785" s="1">
        <f>VLOOKUP($B785,Conteo_municipios!$A$2:$I$1123,5)</f>
        <v>4708</v>
      </c>
      <c r="F785" s="75">
        <f>VLOOKUP($B785,Conteo_municipios!$A$2:$I$1123,9)</f>
        <v>5.3999999999999995</v>
      </c>
      <c r="G785" s="5">
        <v>6</v>
      </c>
      <c r="H785" s="5">
        <v>0.3</v>
      </c>
      <c r="I785" s="5" t="s">
        <v>21</v>
      </c>
      <c r="J785" s="4" t="s">
        <v>13</v>
      </c>
      <c r="K785" s="1" t="str">
        <f>IF(E785&gt;=160000,"Intermedia",IF(E785&gt;=40000,IF(F785&gt;=7,"Intermedia","Pequeña"),IF(E785&gt;=20000,"Tipo I_II","Resto")))</f>
        <v>Resto</v>
      </c>
      <c r="L785" s="2" t="str">
        <f t="shared" si="16"/>
        <v>Resto</v>
      </c>
      <c r="N785" s="49"/>
      <c r="O785" s="50"/>
      <c r="P785" s="50"/>
      <c r="Q785" s="50"/>
    </row>
    <row r="786" spans="1:17" x14ac:dyDescent="0.25">
      <c r="A786" s="61" t="s">
        <v>874</v>
      </c>
      <c r="B786" s="65">
        <v>54206</v>
      </c>
      <c r="C786" s="3" t="s">
        <v>32</v>
      </c>
      <c r="D786" s="3" t="s">
        <v>875</v>
      </c>
      <c r="E786" s="1">
        <f>VLOOKUP($B786,Conteo_municipios!$A$2:$I$1123,5)</f>
        <v>8335</v>
      </c>
      <c r="F786" s="75">
        <f>VLOOKUP($B786,Conteo_municipios!$A$2:$I$1123,9)</f>
        <v>3.4</v>
      </c>
      <c r="G786" s="5">
        <v>4</v>
      </c>
      <c r="H786" s="5">
        <v>0.2</v>
      </c>
      <c r="I786" s="5" t="s">
        <v>21</v>
      </c>
      <c r="J786" s="4" t="s">
        <v>13</v>
      </c>
      <c r="K786" s="1" t="str">
        <f>IF(E786&gt;=160000,"Intermedia",IF(E786&gt;=40000,IF(F786&gt;=7,"Intermedia","Pequeña"),IF(E786&gt;=20000,"Tipo I_II","Resto")))</f>
        <v>Resto</v>
      </c>
      <c r="L786" s="2" t="str">
        <f t="shared" si="16"/>
        <v>Resto</v>
      </c>
      <c r="N786" s="49"/>
      <c r="O786" s="50"/>
      <c r="P786" s="50"/>
      <c r="Q786" s="50"/>
    </row>
    <row r="787" spans="1:17" x14ac:dyDescent="0.25">
      <c r="A787" s="61" t="s">
        <v>1748</v>
      </c>
      <c r="B787" s="65">
        <v>54223</v>
      </c>
      <c r="C787" s="3" t="s">
        <v>32</v>
      </c>
      <c r="D787" s="3" t="s">
        <v>1749</v>
      </c>
      <c r="E787" s="1">
        <f>VLOOKUP($B787,Conteo_municipios!$A$2:$I$1123,5)</f>
        <v>1712</v>
      </c>
      <c r="F787" s="75">
        <f>VLOOKUP($B787,Conteo_municipios!$A$2:$I$1123,9)</f>
        <v>3.4</v>
      </c>
      <c r="G787" s="5">
        <v>6</v>
      </c>
      <c r="H787" s="5">
        <v>0.3</v>
      </c>
      <c r="I787" s="5" t="s">
        <v>21</v>
      </c>
      <c r="J787" s="4" t="s">
        <v>13</v>
      </c>
      <c r="K787" s="1" t="str">
        <f>IF(E787&gt;=160000,"Intermedia",IF(E787&gt;=40000,IF(F787&gt;=7,"Intermedia","Pequeña"),IF(E787&gt;=20000,"Tipo I_II","Resto")))</f>
        <v>Resto</v>
      </c>
      <c r="L787" s="2" t="str">
        <f t="shared" ref="L787:L850" si="17">+IF(K787="ESPECIAL",D787,IF(K787="Resto","Resto",IF(I787="H",K787&amp;"_"&amp;I787,K787&amp;"_L|M")))</f>
        <v>Resto</v>
      </c>
      <c r="N787" s="49"/>
      <c r="O787" s="50"/>
      <c r="P787" s="50"/>
      <c r="Q787" s="50"/>
    </row>
    <row r="788" spans="1:17" x14ac:dyDescent="0.25">
      <c r="A788" s="61" t="s">
        <v>1547</v>
      </c>
      <c r="B788" s="65">
        <v>54239</v>
      </c>
      <c r="C788" s="3" t="s">
        <v>32</v>
      </c>
      <c r="D788" s="3" t="s">
        <v>1548</v>
      </c>
      <c r="E788" s="1">
        <f>VLOOKUP($B788,Conteo_municipios!$A$2:$I$1123,5)</f>
        <v>2474</v>
      </c>
      <c r="F788" s="75">
        <f>VLOOKUP($B788,Conteo_municipios!$A$2:$I$1123,9)</f>
        <v>3.7</v>
      </c>
      <c r="G788" s="5">
        <v>7</v>
      </c>
      <c r="H788" s="5">
        <v>0.35</v>
      </c>
      <c r="I788" s="5" t="s">
        <v>21</v>
      </c>
      <c r="J788" s="4" t="s">
        <v>13</v>
      </c>
      <c r="K788" s="1" t="str">
        <f>IF(E788&gt;=160000,"Intermedia",IF(E788&gt;=40000,IF(F788&gt;=7,"Intermedia","Pequeña"),IF(E788&gt;=20000,"Tipo I_II","Resto")))</f>
        <v>Resto</v>
      </c>
      <c r="L788" s="2" t="str">
        <f t="shared" si="17"/>
        <v>Resto</v>
      </c>
      <c r="N788" s="49"/>
      <c r="O788" s="50"/>
      <c r="P788" s="50"/>
      <c r="Q788" s="50"/>
    </row>
    <row r="789" spans="1:17" x14ac:dyDescent="0.25">
      <c r="A789" s="61" t="s">
        <v>1473</v>
      </c>
      <c r="B789" s="65">
        <v>54245</v>
      </c>
      <c r="C789" s="3" t="s">
        <v>32</v>
      </c>
      <c r="D789" s="3" t="s">
        <v>1474</v>
      </c>
      <c r="E789" s="1">
        <f>VLOOKUP($B789,Conteo_municipios!$A$2:$I$1123,5)</f>
        <v>4681</v>
      </c>
      <c r="F789" s="75">
        <f>VLOOKUP($B789,Conteo_municipios!$A$2:$I$1123,9)</f>
        <v>3.1</v>
      </c>
      <c r="G789" s="5">
        <v>3</v>
      </c>
      <c r="H789" s="5">
        <v>0.15</v>
      </c>
      <c r="I789" s="5" t="s">
        <v>12</v>
      </c>
      <c r="J789" s="4" t="s">
        <v>13</v>
      </c>
      <c r="K789" s="1" t="str">
        <f>IF(E789&gt;=160000,"Intermedia",IF(E789&gt;=40000,IF(F789&gt;=7,"Intermedia","Pequeña"),IF(E789&gt;=20000,"Tipo I_II","Resto")))</f>
        <v>Resto</v>
      </c>
      <c r="L789" s="2" t="str">
        <f t="shared" si="17"/>
        <v>Resto</v>
      </c>
      <c r="N789" s="49"/>
      <c r="O789" s="50"/>
      <c r="P789" s="50"/>
      <c r="Q789" s="50"/>
    </row>
    <row r="790" spans="1:17" x14ac:dyDescent="0.25">
      <c r="A790" s="61" t="s">
        <v>1163</v>
      </c>
      <c r="B790" s="65">
        <v>54250</v>
      </c>
      <c r="C790" s="3" t="s">
        <v>32</v>
      </c>
      <c r="D790" s="3" t="s">
        <v>1164</v>
      </c>
      <c r="E790" s="1">
        <f>VLOOKUP($B790,Conteo_municipios!$A$2:$I$1123,5)</f>
        <v>9578</v>
      </c>
      <c r="F790" s="75">
        <f>VLOOKUP($B790,Conteo_municipios!$A$2:$I$1123,9)</f>
        <v>4.6999999999999993</v>
      </c>
      <c r="G790" s="5">
        <v>4</v>
      </c>
      <c r="H790" s="5">
        <v>0.2</v>
      </c>
      <c r="I790" s="5" t="s">
        <v>21</v>
      </c>
      <c r="J790" s="4" t="s">
        <v>13</v>
      </c>
      <c r="K790" s="1" t="str">
        <f>IF(E790&gt;=160000,"Intermedia",IF(E790&gt;=40000,IF(F790&gt;=7,"Intermedia","Pequeña"),IF(E790&gt;=20000,"Tipo I_II","Resto")))</f>
        <v>Resto</v>
      </c>
      <c r="L790" s="2" t="str">
        <f t="shared" si="17"/>
        <v>Resto</v>
      </c>
      <c r="N790" s="49"/>
      <c r="O790" s="50"/>
      <c r="P790" s="50"/>
      <c r="Q790" s="50"/>
    </row>
    <row r="791" spans="1:17" x14ac:dyDescent="0.25">
      <c r="A791" s="61" t="s">
        <v>556</v>
      </c>
      <c r="B791" s="65">
        <v>54261</v>
      </c>
      <c r="C791" s="3" t="s">
        <v>32</v>
      </c>
      <c r="D791" s="3" t="s">
        <v>557</v>
      </c>
      <c r="E791" s="1">
        <f>VLOOKUP($B791,Conteo_municipios!$A$2:$I$1123,5)</f>
        <v>18528</v>
      </c>
      <c r="F791" s="75">
        <f>VLOOKUP($B791,Conteo_municipios!$A$2:$I$1123,9)</f>
        <v>4.8</v>
      </c>
      <c r="G791" s="5">
        <v>7</v>
      </c>
      <c r="H791" s="5">
        <v>0.35</v>
      </c>
      <c r="I791" s="5" t="s">
        <v>21</v>
      </c>
      <c r="J791" s="4" t="s">
        <v>13</v>
      </c>
      <c r="K791" s="1" t="str">
        <f>IF(E791&gt;=160000,"Intermedia",IF(E791&gt;=40000,IF(F791&gt;=7,"Intermedia","Pequeña"),IF(E791&gt;=20000,"Tipo I_II","Resto")))</f>
        <v>Resto</v>
      </c>
      <c r="L791" s="2" t="str">
        <f t="shared" si="17"/>
        <v>Resto</v>
      </c>
      <c r="N791" s="49"/>
      <c r="O791" s="50"/>
      <c r="P791" s="50"/>
      <c r="Q791" s="50"/>
    </row>
    <row r="792" spans="1:17" x14ac:dyDescent="0.25">
      <c r="A792" s="61" t="s">
        <v>1329</v>
      </c>
      <c r="B792" s="65">
        <v>54313</v>
      </c>
      <c r="C792" s="3" t="s">
        <v>32</v>
      </c>
      <c r="D792" s="3" t="s">
        <v>1330</v>
      </c>
      <c r="E792" s="1">
        <f>VLOOKUP($B792,Conteo_municipios!$A$2:$I$1123,5)</f>
        <v>1960</v>
      </c>
      <c r="F792" s="75">
        <f>VLOOKUP($B792,Conteo_municipios!$A$2:$I$1123,9)</f>
        <v>3.2</v>
      </c>
      <c r="G792" s="5">
        <v>6</v>
      </c>
      <c r="H792" s="5">
        <v>0.3</v>
      </c>
      <c r="I792" s="5" t="s">
        <v>21</v>
      </c>
      <c r="J792" s="4" t="s">
        <v>13</v>
      </c>
      <c r="K792" s="1" t="str">
        <f>IF(E792&gt;=160000,"Intermedia",IF(E792&gt;=40000,IF(F792&gt;=7,"Intermedia","Pequeña"),IF(E792&gt;=20000,"Tipo I_II","Resto")))</f>
        <v>Resto</v>
      </c>
      <c r="L792" s="2" t="str">
        <f t="shared" si="17"/>
        <v>Resto</v>
      </c>
      <c r="N792" s="49"/>
      <c r="O792" s="50"/>
      <c r="P792" s="50"/>
      <c r="Q792" s="50"/>
    </row>
    <row r="793" spans="1:17" x14ac:dyDescent="0.25">
      <c r="A793" s="61" t="s">
        <v>1816</v>
      </c>
      <c r="B793" s="65">
        <v>54344</v>
      </c>
      <c r="C793" s="3" t="s">
        <v>32</v>
      </c>
      <c r="D793" s="3" t="s">
        <v>1817</v>
      </c>
      <c r="E793" s="1">
        <f>VLOOKUP($B793,Conteo_municipios!$A$2:$I$1123,5)</f>
        <v>1661</v>
      </c>
      <c r="F793" s="75">
        <f>VLOOKUP($B793,Conteo_municipios!$A$2:$I$1123,9)</f>
        <v>4.1999999999999993</v>
      </c>
      <c r="G793" s="5">
        <v>5</v>
      </c>
      <c r="H793" s="5">
        <v>0.25</v>
      </c>
      <c r="I793" s="5" t="s">
        <v>21</v>
      </c>
      <c r="J793" s="4" t="s">
        <v>13</v>
      </c>
      <c r="K793" s="1" t="str">
        <f>IF(E793&gt;=160000,"Intermedia",IF(E793&gt;=40000,IF(F793&gt;=7,"Intermedia","Pequeña"),IF(E793&gt;=20000,"Tipo I_II","Resto")))</f>
        <v>Resto</v>
      </c>
      <c r="L793" s="2" t="str">
        <f t="shared" si="17"/>
        <v>Resto</v>
      </c>
      <c r="N793" s="49"/>
      <c r="O793" s="50"/>
      <c r="P793" s="50"/>
      <c r="Q793" s="50"/>
    </row>
    <row r="794" spans="1:17" x14ac:dyDescent="0.25">
      <c r="A794" s="61" t="s">
        <v>1810</v>
      </c>
      <c r="B794" s="65">
        <v>54347</v>
      </c>
      <c r="C794" s="3" t="s">
        <v>32</v>
      </c>
      <c r="D794" s="3" t="s">
        <v>1811</v>
      </c>
      <c r="E794" s="1">
        <f>VLOOKUP($B794,Conteo_municipios!$A$2:$I$1123,5)</f>
        <v>1105</v>
      </c>
      <c r="F794" s="75">
        <f>VLOOKUP($B794,Conteo_municipios!$A$2:$I$1123,9)</f>
        <v>5.3</v>
      </c>
      <c r="G794" s="5">
        <v>7</v>
      </c>
      <c r="H794" s="5">
        <v>0.35</v>
      </c>
      <c r="I794" s="5" t="s">
        <v>21</v>
      </c>
      <c r="J794" s="4" t="s">
        <v>13</v>
      </c>
      <c r="K794" s="1" t="str">
        <f>IF(E794&gt;=160000,"Intermedia",IF(E794&gt;=40000,IF(F794&gt;=7,"Intermedia","Pequeña"),IF(E794&gt;=20000,"Tipo I_II","Resto")))</f>
        <v>Resto</v>
      </c>
      <c r="L794" s="2" t="str">
        <f t="shared" si="17"/>
        <v>Resto</v>
      </c>
      <c r="N794" s="49"/>
      <c r="O794" s="50"/>
      <c r="P794" s="50"/>
      <c r="Q794" s="50"/>
    </row>
    <row r="795" spans="1:17" x14ac:dyDescent="0.25">
      <c r="A795" s="61" t="s">
        <v>1744</v>
      </c>
      <c r="B795" s="65">
        <v>54377</v>
      </c>
      <c r="C795" s="3" t="s">
        <v>32</v>
      </c>
      <c r="D795" s="3" t="s">
        <v>1745</v>
      </c>
      <c r="E795" s="1">
        <f>VLOOKUP($B795,Conteo_municipios!$A$2:$I$1123,5)</f>
        <v>1592</v>
      </c>
      <c r="F795" s="75">
        <f>VLOOKUP($B795,Conteo_municipios!$A$2:$I$1123,9)</f>
        <v>4.8</v>
      </c>
      <c r="G795" s="5">
        <v>7</v>
      </c>
      <c r="H795" s="5">
        <v>0.35</v>
      </c>
      <c r="I795" s="5" t="s">
        <v>21</v>
      </c>
      <c r="J795" s="4" t="s">
        <v>13</v>
      </c>
      <c r="K795" s="1" t="str">
        <f>IF(E795&gt;=160000,"Intermedia",IF(E795&gt;=40000,IF(F795&gt;=7,"Intermedia","Pequeña"),IF(E795&gt;=20000,"Tipo I_II","Resto")))</f>
        <v>Resto</v>
      </c>
      <c r="L795" s="2" t="str">
        <f t="shared" si="17"/>
        <v>Resto</v>
      </c>
      <c r="N795" s="49"/>
      <c r="O795" s="50"/>
      <c r="P795" s="50"/>
      <c r="Q795" s="50"/>
    </row>
    <row r="796" spans="1:17" x14ac:dyDescent="0.25">
      <c r="A796" s="61" t="s">
        <v>1727</v>
      </c>
      <c r="B796" s="65">
        <v>54385</v>
      </c>
      <c r="C796" s="3" t="s">
        <v>32</v>
      </c>
      <c r="D796" s="3" t="s">
        <v>1728</v>
      </c>
      <c r="E796" s="1">
        <f>VLOOKUP($B796,Conteo_municipios!$A$2:$I$1123,5)</f>
        <v>5344</v>
      </c>
      <c r="F796" s="75">
        <f>VLOOKUP($B796,Conteo_municipios!$A$2:$I$1123,9)</f>
        <v>4.8999999999999995</v>
      </c>
      <c r="G796" s="5">
        <v>4</v>
      </c>
      <c r="H796" s="5">
        <v>0.2</v>
      </c>
      <c r="I796" s="5" t="s">
        <v>21</v>
      </c>
      <c r="J796" s="4" t="s">
        <v>13</v>
      </c>
      <c r="K796" s="1" t="str">
        <f>IF(E796&gt;=160000,"Intermedia",IF(E796&gt;=40000,IF(F796&gt;=7,"Intermedia","Pequeña"),IF(E796&gt;=20000,"Tipo I_II","Resto")))</f>
        <v>Resto</v>
      </c>
      <c r="L796" s="2" t="str">
        <f t="shared" si="17"/>
        <v>Resto</v>
      </c>
      <c r="N796" s="49"/>
      <c r="O796" s="50"/>
      <c r="P796" s="50"/>
      <c r="Q796" s="50"/>
    </row>
    <row r="797" spans="1:17" x14ac:dyDescent="0.25">
      <c r="A797" s="61" t="s">
        <v>1967</v>
      </c>
      <c r="B797" s="65">
        <v>54398</v>
      </c>
      <c r="C797" s="3" t="s">
        <v>32</v>
      </c>
      <c r="D797" s="3" t="s">
        <v>1968</v>
      </c>
      <c r="E797" s="1">
        <f>VLOOKUP($B797,Conteo_municipios!$A$2:$I$1123,5)</f>
        <v>1312</v>
      </c>
      <c r="F797" s="75">
        <f>VLOOKUP($B797,Conteo_municipios!$A$2:$I$1123,9)</f>
        <v>3.3000000000000003</v>
      </c>
      <c r="G797" s="5">
        <v>4</v>
      </c>
      <c r="H797" s="5">
        <v>0.2</v>
      </c>
      <c r="I797" s="5" t="s">
        <v>21</v>
      </c>
      <c r="J797" s="4" t="s">
        <v>13</v>
      </c>
      <c r="K797" s="1" t="str">
        <f>IF(E797&gt;=160000,"Intermedia",IF(E797&gt;=40000,IF(F797&gt;=7,"Intermedia","Pequeña"),IF(E797&gt;=20000,"Tipo I_II","Resto")))</f>
        <v>Resto</v>
      </c>
      <c r="L797" s="2" t="str">
        <f t="shared" si="17"/>
        <v>Resto</v>
      </c>
      <c r="N797" s="49"/>
      <c r="O797" s="50"/>
      <c r="P797" s="50"/>
      <c r="Q797" s="50"/>
    </row>
    <row r="798" spans="1:17" x14ac:dyDescent="0.25">
      <c r="A798" s="61" t="s">
        <v>155</v>
      </c>
      <c r="B798" s="65">
        <v>54405</v>
      </c>
      <c r="C798" s="3" t="s">
        <v>32</v>
      </c>
      <c r="D798" s="3" t="s">
        <v>156</v>
      </c>
      <c r="E798" s="1">
        <f>VLOOKUP($B798,Conteo_municipios!$A$2:$I$1123,5)</f>
        <v>79696</v>
      </c>
      <c r="F798" s="75">
        <f>VLOOKUP($B798,Conteo_municipios!$A$2:$I$1123,9)</f>
        <v>3.8000000000000003</v>
      </c>
      <c r="G798" s="5">
        <v>7</v>
      </c>
      <c r="H798" s="5">
        <v>0.35</v>
      </c>
      <c r="I798" s="5" t="s">
        <v>21</v>
      </c>
      <c r="J798" s="4" t="s">
        <v>13</v>
      </c>
      <c r="K798" s="1" t="str">
        <f>IF(E798&gt;=160000,"Intermedia",IF(E798&gt;=40000,IF(F798&gt;=7,"Intermedia","Pequeña"),IF(E798&gt;=20000,"Tipo I_II","Resto")))</f>
        <v>Pequeña</v>
      </c>
      <c r="L798" s="2" t="str">
        <f t="shared" si="17"/>
        <v>Pequeña_H</v>
      </c>
      <c r="N798" s="49"/>
      <c r="O798" s="50"/>
      <c r="P798" s="50"/>
      <c r="Q798" s="50"/>
    </row>
    <row r="799" spans="1:17" x14ac:dyDescent="0.25">
      <c r="A799" s="61" t="s">
        <v>1765</v>
      </c>
      <c r="B799" s="65">
        <v>54418</v>
      </c>
      <c r="C799" s="3" t="s">
        <v>32</v>
      </c>
      <c r="D799" s="3" t="s">
        <v>1766</v>
      </c>
      <c r="E799" s="1">
        <f>VLOOKUP($B799,Conteo_municipios!$A$2:$I$1123,5)</f>
        <v>1787</v>
      </c>
      <c r="F799" s="75">
        <f>VLOOKUP($B799,Conteo_municipios!$A$2:$I$1123,9)</f>
        <v>3.3000000000000003</v>
      </c>
      <c r="G799" s="5">
        <v>6</v>
      </c>
      <c r="H799" s="5">
        <v>0.3</v>
      </c>
      <c r="I799" s="5" t="s">
        <v>21</v>
      </c>
      <c r="J799" s="4" t="s">
        <v>13</v>
      </c>
      <c r="K799" s="1" t="str">
        <f>IF(E799&gt;=160000,"Intermedia",IF(E799&gt;=40000,IF(F799&gt;=7,"Intermedia","Pequeña"),IF(E799&gt;=20000,"Tipo I_II","Resto")))</f>
        <v>Resto</v>
      </c>
      <c r="L799" s="2" t="str">
        <f t="shared" si="17"/>
        <v>Resto</v>
      </c>
      <c r="N799" s="49"/>
      <c r="O799" s="50"/>
      <c r="P799" s="50"/>
      <c r="Q799" s="50"/>
    </row>
    <row r="800" spans="1:17" x14ac:dyDescent="0.25">
      <c r="A800" s="61" t="s">
        <v>1991</v>
      </c>
      <c r="B800" s="65">
        <v>54480</v>
      </c>
      <c r="C800" s="3" t="s">
        <v>32</v>
      </c>
      <c r="D800" s="3" t="s">
        <v>1992</v>
      </c>
      <c r="E800" s="1">
        <f>VLOOKUP($B800,Conteo_municipios!$A$2:$I$1123,5)</f>
        <v>1032</v>
      </c>
      <c r="F800" s="75">
        <f>VLOOKUP($B800,Conteo_municipios!$A$2:$I$1123,9)</f>
        <v>4.0999999999999996</v>
      </c>
      <c r="G800" s="5">
        <v>6</v>
      </c>
      <c r="H800" s="5">
        <v>0.3</v>
      </c>
      <c r="I800" s="5" t="s">
        <v>21</v>
      </c>
      <c r="J800" s="4" t="s">
        <v>13</v>
      </c>
      <c r="K800" s="1" t="str">
        <f>IF(E800&gt;=160000,"Intermedia",IF(E800&gt;=40000,IF(F800&gt;=7,"Intermedia","Pequeña"),IF(E800&gt;=20000,"Tipo I_II","Resto")))</f>
        <v>Resto</v>
      </c>
      <c r="L800" s="2" t="str">
        <f t="shared" si="17"/>
        <v>Resto</v>
      </c>
      <c r="N800" s="49"/>
      <c r="O800" s="50"/>
      <c r="P800" s="50"/>
      <c r="Q800" s="50"/>
    </row>
    <row r="801" spans="1:17" x14ac:dyDescent="0.25">
      <c r="A801" s="61" t="s">
        <v>141</v>
      </c>
      <c r="B801" s="65">
        <v>54498</v>
      </c>
      <c r="C801" s="3" t="s">
        <v>32</v>
      </c>
      <c r="D801" s="3" t="s">
        <v>142</v>
      </c>
      <c r="E801" s="1">
        <f>VLOOKUP($B801,Conteo_municipios!$A$2:$I$1123,5)</f>
        <v>101277</v>
      </c>
      <c r="F801" s="75">
        <f>VLOOKUP($B801,Conteo_municipios!$A$2:$I$1123,9)</f>
        <v>4.1999999999999993</v>
      </c>
      <c r="G801" s="5">
        <v>4</v>
      </c>
      <c r="H801" s="5">
        <v>0.2</v>
      </c>
      <c r="I801" s="5" t="s">
        <v>21</v>
      </c>
      <c r="J801" s="4" t="s">
        <v>13</v>
      </c>
      <c r="K801" s="1" t="str">
        <f>IF(E801&gt;=160000,"Intermedia",IF(E801&gt;=40000,IF(F801&gt;=7,"Intermedia","Pequeña"),IF(E801&gt;=20000,"Tipo I_II","Resto")))</f>
        <v>Pequeña</v>
      </c>
      <c r="L801" s="2" t="str">
        <f t="shared" si="17"/>
        <v>Pequeña_H</v>
      </c>
      <c r="N801" s="49"/>
      <c r="O801" s="50"/>
      <c r="P801" s="50"/>
      <c r="Q801" s="50"/>
    </row>
    <row r="802" spans="1:17" x14ac:dyDescent="0.25">
      <c r="A802" s="61" t="s">
        <v>193</v>
      </c>
      <c r="B802" s="65">
        <v>54518</v>
      </c>
      <c r="C802" s="3" t="s">
        <v>32</v>
      </c>
      <c r="D802" s="3" t="s">
        <v>194</v>
      </c>
      <c r="E802" s="1">
        <f>VLOOKUP($B802,Conteo_municipios!$A$2:$I$1123,5)</f>
        <v>40941</v>
      </c>
      <c r="F802" s="75">
        <f>VLOOKUP($B802,Conteo_municipios!$A$2:$I$1123,9)</f>
        <v>4.5</v>
      </c>
      <c r="G802" s="5">
        <v>6</v>
      </c>
      <c r="H802" s="5">
        <v>0.3</v>
      </c>
      <c r="I802" s="5" t="s">
        <v>21</v>
      </c>
      <c r="J802" s="4" t="s">
        <v>13</v>
      </c>
      <c r="K802" s="1" t="str">
        <f>IF(E802&gt;=160000,"Intermedia",IF(E802&gt;=40000,IF(F802&gt;=7,"Intermedia","Pequeña"),IF(E802&gt;=20000,"Tipo I_II","Resto")))</f>
        <v>Pequeña</v>
      </c>
      <c r="L802" s="2" t="str">
        <f t="shared" si="17"/>
        <v>Pequeña_H</v>
      </c>
      <c r="N802" s="49"/>
      <c r="O802" s="50"/>
      <c r="P802" s="50"/>
      <c r="Q802" s="50"/>
    </row>
    <row r="803" spans="1:17" x14ac:dyDescent="0.25">
      <c r="A803" s="61" t="s">
        <v>1897</v>
      </c>
      <c r="B803" s="65">
        <v>54520</v>
      </c>
      <c r="C803" s="3" t="s">
        <v>32</v>
      </c>
      <c r="D803" s="3" t="s">
        <v>1898</v>
      </c>
      <c r="E803" s="1">
        <f>VLOOKUP($B803,Conteo_municipios!$A$2:$I$1123,5)</f>
        <v>1423</v>
      </c>
      <c r="F803" s="75">
        <f>VLOOKUP($B803,Conteo_municipios!$A$2:$I$1123,9)</f>
        <v>3.7</v>
      </c>
      <c r="G803" s="5">
        <v>7</v>
      </c>
      <c r="H803" s="5">
        <v>0.35</v>
      </c>
      <c r="I803" s="5" t="s">
        <v>21</v>
      </c>
      <c r="J803" s="4" t="s">
        <v>13</v>
      </c>
      <c r="K803" s="1" t="str">
        <f>IF(E803&gt;=160000,"Intermedia",IF(E803&gt;=40000,IF(F803&gt;=7,"Intermedia","Pequeña"),IF(E803&gt;=20000,"Tipo I_II","Resto")))</f>
        <v>Resto</v>
      </c>
      <c r="L803" s="2" t="str">
        <f t="shared" si="17"/>
        <v>Resto</v>
      </c>
      <c r="N803" s="49"/>
      <c r="O803" s="50"/>
      <c r="P803" s="50"/>
      <c r="Q803" s="50"/>
    </row>
    <row r="804" spans="1:17" x14ac:dyDescent="0.25">
      <c r="A804" s="61" t="s">
        <v>721</v>
      </c>
      <c r="B804" s="65">
        <v>54553</v>
      </c>
      <c r="C804" s="3" t="s">
        <v>32</v>
      </c>
      <c r="D804" s="3" t="s">
        <v>722</v>
      </c>
      <c r="E804" s="1">
        <f>VLOOKUP($B804,Conteo_municipios!$A$2:$I$1123,5)</f>
        <v>7754</v>
      </c>
      <c r="F804" s="75">
        <f>VLOOKUP($B804,Conteo_municipios!$A$2:$I$1123,9)</f>
        <v>5.0999999999999996</v>
      </c>
      <c r="G804" s="5">
        <v>7</v>
      </c>
      <c r="H804" s="5">
        <v>0.35</v>
      </c>
      <c r="I804" s="5" t="s">
        <v>21</v>
      </c>
      <c r="J804" s="4" t="s">
        <v>13</v>
      </c>
      <c r="K804" s="1" t="str">
        <f>IF(E804&gt;=160000,"Intermedia",IF(E804&gt;=40000,IF(F804&gt;=7,"Intermedia","Pequeña"),IF(E804&gt;=20000,"Tipo I_II","Resto")))</f>
        <v>Resto</v>
      </c>
      <c r="L804" s="2" t="str">
        <f t="shared" si="17"/>
        <v>Resto</v>
      </c>
      <c r="N804" s="49"/>
      <c r="O804" s="50"/>
      <c r="P804" s="50"/>
      <c r="Q804" s="50"/>
    </row>
    <row r="805" spans="1:17" x14ac:dyDescent="0.25">
      <c r="A805" s="61" t="s">
        <v>1355</v>
      </c>
      <c r="B805" s="65">
        <v>54599</v>
      </c>
      <c r="C805" s="3" t="s">
        <v>32</v>
      </c>
      <c r="D805" s="3" t="s">
        <v>1356</v>
      </c>
      <c r="E805" s="1">
        <f>VLOOKUP($B805,Conteo_municipios!$A$2:$I$1123,5)</f>
        <v>2928</v>
      </c>
      <c r="F805" s="75">
        <f>VLOOKUP($B805,Conteo_municipios!$A$2:$I$1123,9)</f>
        <v>4.3999999999999995</v>
      </c>
      <c r="G805" s="5">
        <v>7</v>
      </c>
      <c r="H805" s="5">
        <v>0.35</v>
      </c>
      <c r="I805" s="5" t="s">
        <v>21</v>
      </c>
      <c r="J805" s="4" t="s">
        <v>13</v>
      </c>
      <c r="K805" s="1" t="str">
        <f>IF(E805&gt;=160000,"Intermedia",IF(E805&gt;=40000,IF(F805&gt;=7,"Intermedia","Pequeña"),IF(E805&gt;=20000,"Tipo I_II","Resto")))</f>
        <v>Resto</v>
      </c>
      <c r="L805" s="2" t="str">
        <f t="shared" si="17"/>
        <v>Resto</v>
      </c>
      <c r="N805" s="49"/>
      <c r="O805" s="50"/>
      <c r="P805" s="50"/>
      <c r="Q805" s="50"/>
    </row>
    <row r="806" spans="1:17" x14ac:dyDescent="0.25">
      <c r="A806" s="61" t="s">
        <v>1196</v>
      </c>
      <c r="B806" s="65">
        <v>54660</v>
      </c>
      <c r="C806" s="3" t="s">
        <v>32</v>
      </c>
      <c r="D806" s="3" t="s">
        <v>1197</v>
      </c>
      <c r="E806" s="1">
        <f>VLOOKUP($B806,Conteo_municipios!$A$2:$I$1123,5)</f>
        <v>4295</v>
      </c>
      <c r="F806" s="75">
        <f>VLOOKUP($B806,Conteo_municipios!$A$2:$I$1123,9)</f>
        <v>3.1</v>
      </c>
      <c r="G806" s="5">
        <v>6</v>
      </c>
      <c r="H806" s="5">
        <v>0.3</v>
      </c>
      <c r="I806" s="5" t="s">
        <v>21</v>
      </c>
      <c r="J806" s="4" t="s">
        <v>13</v>
      </c>
      <c r="K806" s="1" t="str">
        <f>IF(E806&gt;=160000,"Intermedia",IF(E806&gt;=40000,IF(F806&gt;=7,"Intermedia","Pequeña"),IF(E806&gt;=20000,"Tipo I_II","Resto")))</f>
        <v>Resto</v>
      </c>
      <c r="L806" s="2" t="str">
        <f t="shared" si="17"/>
        <v>Resto</v>
      </c>
      <c r="N806" s="49"/>
      <c r="O806" s="50"/>
      <c r="P806" s="50"/>
      <c r="Q806" s="50"/>
    </row>
    <row r="807" spans="1:17" x14ac:dyDescent="0.25">
      <c r="A807" s="61" t="s">
        <v>1577</v>
      </c>
      <c r="B807" s="65">
        <v>54670</v>
      </c>
      <c r="C807" s="3" t="s">
        <v>32</v>
      </c>
      <c r="D807" s="3" t="s">
        <v>1578</v>
      </c>
      <c r="E807" s="1">
        <f>VLOOKUP($B807,Conteo_municipios!$A$2:$I$1123,5)</f>
        <v>2458</v>
      </c>
      <c r="F807" s="75">
        <f>VLOOKUP($B807,Conteo_municipios!$A$2:$I$1123,9)</f>
        <v>4.5</v>
      </c>
      <c r="G807" s="5">
        <v>4</v>
      </c>
      <c r="H807" s="5">
        <v>0.2</v>
      </c>
      <c r="I807" s="5" t="s">
        <v>21</v>
      </c>
      <c r="J807" s="4" t="s">
        <v>13</v>
      </c>
      <c r="K807" s="1" t="str">
        <f>IF(E807&gt;=160000,"Intermedia",IF(E807&gt;=40000,IF(F807&gt;=7,"Intermedia","Pequeña"),IF(E807&gt;=20000,"Tipo I_II","Resto")))</f>
        <v>Resto</v>
      </c>
      <c r="L807" s="2" t="str">
        <f t="shared" si="17"/>
        <v>Resto</v>
      </c>
      <c r="N807" s="49"/>
      <c r="O807" s="50"/>
      <c r="P807" s="50"/>
      <c r="Q807" s="50"/>
    </row>
    <row r="808" spans="1:17" x14ac:dyDescent="0.25">
      <c r="A808" s="61" t="s">
        <v>1662</v>
      </c>
      <c r="B808" s="65">
        <v>54673</v>
      </c>
      <c r="C808" s="3" t="s">
        <v>32</v>
      </c>
      <c r="D808" s="3" t="s">
        <v>1663</v>
      </c>
      <c r="E808" s="1">
        <f>VLOOKUP($B808,Conteo_municipios!$A$2:$I$1123,5)</f>
        <v>5733</v>
      </c>
      <c r="F808" s="75">
        <f>VLOOKUP($B808,Conteo_municipios!$A$2:$I$1123,9)</f>
        <v>3.3000000000000003</v>
      </c>
      <c r="G808" s="5">
        <v>7</v>
      </c>
      <c r="H808" s="5">
        <v>0.35</v>
      </c>
      <c r="I808" s="5" t="s">
        <v>21</v>
      </c>
      <c r="J808" s="4" t="s">
        <v>13</v>
      </c>
      <c r="K808" s="1" t="str">
        <f>IF(E808&gt;=160000,"Intermedia",IF(E808&gt;=40000,IF(F808&gt;=7,"Intermedia","Pequeña"),IF(E808&gt;=20000,"Tipo I_II","Resto")))</f>
        <v>Resto</v>
      </c>
      <c r="L808" s="2" t="str">
        <f t="shared" si="17"/>
        <v>Resto</v>
      </c>
      <c r="N808" s="49"/>
      <c r="O808" s="50"/>
      <c r="P808" s="50"/>
      <c r="Q808" s="50"/>
    </row>
    <row r="809" spans="1:17" x14ac:dyDescent="0.25">
      <c r="A809" s="61" t="s">
        <v>1777</v>
      </c>
      <c r="B809" s="65">
        <v>54680</v>
      </c>
      <c r="C809" s="3" t="s">
        <v>32</v>
      </c>
      <c r="D809" s="3" t="s">
        <v>1286</v>
      </c>
      <c r="E809" s="1">
        <f>VLOOKUP($B809,Conteo_municipios!$A$2:$I$1123,5)</f>
        <v>1730</v>
      </c>
      <c r="F809" s="75">
        <f>VLOOKUP($B809,Conteo_municipios!$A$2:$I$1123,9)</f>
        <v>3.8000000000000003</v>
      </c>
      <c r="G809" s="5">
        <v>6</v>
      </c>
      <c r="H809" s="5">
        <v>0.3</v>
      </c>
      <c r="I809" s="5" t="s">
        <v>21</v>
      </c>
      <c r="J809" s="4" t="s">
        <v>13</v>
      </c>
      <c r="K809" s="1" t="str">
        <f>IF(E809&gt;=160000,"Intermedia",IF(E809&gt;=40000,IF(F809&gt;=7,"Intermedia","Pequeña"),IF(E809&gt;=20000,"Tipo I_II","Resto")))</f>
        <v>Resto</v>
      </c>
      <c r="L809" s="2" t="str">
        <f t="shared" si="17"/>
        <v>Resto</v>
      </c>
      <c r="N809" s="49"/>
      <c r="O809" s="50"/>
      <c r="P809" s="50"/>
      <c r="Q809" s="50"/>
    </row>
    <row r="810" spans="1:17" x14ac:dyDescent="0.25">
      <c r="A810" s="61" t="s">
        <v>724</v>
      </c>
      <c r="B810" s="65">
        <v>54720</v>
      </c>
      <c r="C810" s="3" t="s">
        <v>32</v>
      </c>
      <c r="D810" s="3" t="s">
        <v>725</v>
      </c>
      <c r="E810" s="1">
        <f>VLOOKUP($B810,Conteo_municipios!$A$2:$I$1123,5)</f>
        <v>10000</v>
      </c>
      <c r="F810" s="75">
        <f>VLOOKUP($B810,Conteo_municipios!$A$2:$I$1123,9)</f>
        <v>3.8000000000000003</v>
      </c>
      <c r="G810" s="5">
        <v>6</v>
      </c>
      <c r="H810" s="5">
        <v>0.3</v>
      </c>
      <c r="I810" s="5" t="s">
        <v>21</v>
      </c>
      <c r="J810" s="4" t="s">
        <v>13</v>
      </c>
      <c r="K810" s="1" t="str">
        <f>IF(E810&gt;=160000,"Intermedia",IF(E810&gt;=40000,IF(F810&gt;=7,"Intermedia","Pequeña"),IF(E810&gt;=20000,"Tipo I_II","Resto")))</f>
        <v>Resto</v>
      </c>
      <c r="L810" s="2" t="str">
        <f t="shared" si="17"/>
        <v>Resto</v>
      </c>
      <c r="N810" s="49"/>
      <c r="O810" s="50"/>
      <c r="P810" s="50"/>
      <c r="Q810" s="50"/>
    </row>
    <row r="811" spans="1:17" x14ac:dyDescent="0.25">
      <c r="A811" s="61" t="s">
        <v>1863</v>
      </c>
      <c r="B811" s="65">
        <v>54743</v>
      </c>
      <c r="C811" s="3" t="s">
        <v>32</v>
      </c>
      <c r="D811" s="3" t="s">
        <v>1864</v>
      </c>
      <c r="E811" s="1">
        <f>VLOOKUP($B811,Conteo_municipios!$A$2:$I$1123,5)</f>
        <v>2142</v>
      </c>
      <c r="F811" s="75">
        <f>VLOOKUP($B811,Conteo_municipios!$A$2:$I$1123,9)</f>
        <v>3.5</v>
      </c>
      <c r="G811" s="5">
        <v>5</v>
      </c>
      <c r="H811" s="5">
        <v>0.25</v>
      </c>
      <c r="I811" s="5" t="s">
        <v>21</v>
      </c>
      <c r="J811" s="4" t="s">
        <v>13</v>
      </c>
      <c r="K811" s="1" t="str">
        <f>IF(E811&gt;=160000,"Intermedia",IF(E811&gt;=40000,IF(F811&gt;=7,"Intermedia","Pequeña"),IF(E811&gt;=20000,"Tipo I_II","Resto")))</f>
        <v>Resto</v>
      </c>
      <c r="L811" s="2" t="str">
        <f t="shared" si="17"/>
        <v>Resto</v>
      </c>
      <c r="N811" s="49"/>
      <c r="O811" s="50"/>
      <c r="P811" s="50"/>
      <c r="Q811" s="50"/>
    </row>
    <row r="812" spans="1:17" x14ac:dyDescent="0.25">
      <c r="A812" s="61" t="s">
        <v>1483</v>
      </c>
      <c r="B812" s="65">
        <v>54800</v>
      </c>
      <c r="C812" s="3" t="s">
        <v>32</v>
      </c>
      <c r="D812" s="3" t="s">
        <v>1484</v>
      </c>
      <c r="E812" s="1">
        <f>VLOOKUP($B812,Conteo_municipios!$A$2:$I$1123,5)</f>
        <v>4485</v>
      </c>
      <c r="F812" s="75">
        <f>VLOOKUP($B812,Conteo_municipios!$A$2:$I$1123,9)</f>
        <v>6.5</v>
      </c>
      <c r="G812" s="5">
        <v>4</v>
      </c>
      <c r="H812" s="5">
        <v>0.2</v>
      </c>
      <c r="I812" s="5" t="s">
        <v>21</v>
      </c>
      <c r="J812" s="4" t="s">
        <v>13</v>
      </c>
      <c r="K812" s="1" t="str">
        <f>IF(E812&gt;=160000,"Intermedia",IF(E812&gt;=40000,IF(F812&gt;=7,"Intermedia","Pequeña"),IF(E812&gt;=20000,"Tipo I_II","Resto")))</f>
        <v>Resto</v>
      </c>
      <c r="L812" s="2" t="str">
        <f t="shared" si="17"/>
        <v>Resto</v>
      </c>
      <c r="N812" s="49"/>
      <c r="O812" s="50"/>
      <c r="P812" s="50"/>
      <c r="Q812" s="50"/>
    </row>
    <row r="813" spans="1:17" x14ac:dyDescent="0.25">
      <c r="A813" s="61" t="s">
        <v>537</v>
      </c>
      <c r="B813" s="65">
        <v>54810</v>
      </c>
      <c r="C813" s="3" t="s">
        <v>32</v>
      </c>
      <c r="D813" s="3" t="s">
        <v>538</v>
      </c>
      <c r="E813" s="1">
        <f>VLOOKUP($B813,Conteo_municipios!$A$2:$I$1123,5)</f>
        <v>30870</v>
      </c>
      <c r="F813" s="75">
        <f>VLOOKUP($B813,Conteo_municipios!$A$2:$I$1123,9)</f>
        <v>5</v>
      </c>
      <c r="G813" s="5">
        <v>4</v>
      </c>
      <c r="H813" s="5">
        <v>0.2</v>
      </c>
      <c r="I813" s="5" t="s">
        <v>21</v>
      </c>
      <c r="J813" s="4" t="s">
        <v>13</v>
      </c>
      <c r="K813" s="1" t="str">
        <f>IF(E813&gt;=160000,"Intermedia",IF(E813&gt;=40000,IF(F813&gt;=7,"Intermedia","Pequeña"),IF(E813&gt;=20000,"Tipo I_II","Resto")))</f>
        <v>Tipo I_II</v>
      </c>
      <c r="L813" s="2" t="str">
        <f t="shared" si="17"/>
        <v>Tipo I_II_H</v>
      </c>
      <c r="N813" s="49"/>
      <c r="O813" s="50"/>
      <c r="P813" s="50"/>
      <c r="Q813" s="50"/>
    </row>
    <row r="814" spans="1:17" x14ac:dyDescent="0.25">
      <c r="A814" s="61" t="s">
        <v>1093</v>
      </c>
      <c r="B814" s="65">
        <v>54820</v>
      </c>
      <c r="C814" s="3" t="s">
        <v>32</v>
      </c>
      <c r="D814" s="3" t="s">
        <v>1094</v>
      </c>
      <c r="E814" s="1">
        <f>VLOOKUP($B814,Conteo_municipios!$A$2:$I$1123,5)</f>
        <v>5717</v>
      </c>
      <c r="F814" s="75">
        <f>VLOOKUP($B814,Conteo_municipios!$A$2:$I$1123,9)</f>
        <v>3.7</v>
      </c>
      <c r="G814" s="5">
        <v>7</v>
      </c>
      <c r="H814" s="5">
        <v>0.35</v>
      </c>
      <c r="I814" s="5" t="s">
        <v>21</v>
      </c>
      <c r="J814" s="4" t="s">
        <v>13</v>
      </c>
      <c r="K814" s="1" t="str">
        <f>IF(E814&gt;=160000,"Intermedia",IF(E814&gt;=40000,IF(F814&gt;=7,"Intermedia","Pequeña"),IF(E814&gt;=20000,"Tipo I_II","Resto")))</f>
        <v>Resto</v>
      </c>
      <c r="L814" s="2" t="str">
        <f t="shared" si="17"/>
        <v>Resto</v>
      </c>
      <c r="N814" s="49"/>
      <c r="O814" s="50"/>
      <c r="P814" s="50"/>
      <c r="Q814" s="50"/>
    </row>
    <row r="815" spans="1:17" x14ac:dyDescent="0.25">
      <c r="A815" s="61" t="s">
        <v>1603</v>
      </c>
      <c r="B815" s="65">
        <v>54871</v>
      </c>
      <c r="C815" s="3" t="s">
        <v>32</v>
      </c>
      <c r="D815" s="3" t="s">
        <v>1604</v>
      </c>
      <c r="E815" s="1">
        <f>VLOOKUP($B815,Conteo_municipios!$A$2:$I$1123,5)</f>
        <v>1877</v>
      </c>
      <c r="F815" s="75">
        <f>VLOOKUP($B815,Conteo_municipios!$A$2:$I$1123,9)</f>
        <v>3</v>
      </c>
      <c r="G815" s="5">
        <v>6</v>
      </c>
      <c r="H815" s="5">
        <v>0.3</v>
      </c>
      <c r="I815" s="5" t="s">
        <v>21</v>
      </c>
      <c r="J815" s="4" t="s">
        <v>13</v>
      </c>
      <c r="K815" s="1" t="str">
        <f>IF(E815&gt;=160000,"Intermedia",IF(E815&gt;=40000,IF(F815&gt;=7,"Intermedia","Pequeña"),IF(E815&gt;=20000,"Tipo I_II","Resto")))</f>
        <v>Resto</v>
      </c>
      <c r="L815" s="2" t="str">
        <f t="shared" si="17"/>
        <v>Resto</v>
      </c>
      <c r="N815" s="49"/>
      <c r="O815" s="50"/>
      <c r="P815" s="50"/>
      <c r="Q815" s="50"/>
    </row>
    <row r="816" spans="1:17" x14ac:dyDescent="0.25">
      <c r="A816" s="61" t="s">
        <v>151</v>
      </c>
      <c r="B816" s="65">
        <v>54874</v>
      </c>
      <c r="C816" s="3" t="s">
        <v>32</v>
      </c>
      <c r="D816" s="3" t="s">
        <v>152</v>
      </c>
      <c r="E816" s="1">
        <f>VLOOKUP($B816,Conteo_municipios!$A$2:$I$1123,5)</f>
        <v>92580</v>
      </c>
      <c r="F816" s="75">
        <f>VLOOKUP($B816,Conteo_municipios!$A$2:$I$1123,9)</f>
        <v>3.8000000000000003</v>
      </c>
      <c r="G816" s="5">
        <v>7</v>
      </c>
      <c r="H816" s="5">
        <v>0.35</v>
      </c>
      <c r="I816" s="5" t="s">
        <v>21</v>
      </c>
      <c r="J816" s="4" t="s">
        <v>13</v>
      </c>
      <c r="K816" s="1" t="str">
        <f>IF(E816&gt;=160000,"Intermedia",IF(E816&gt;=40000,IF(F816&gt;=7,"Intermedia","Pequeña"),IF(E816&gt;=20000,"Tipo I_II","Resto")))</f>
        <v>Pequeña</v>
      </c>
      <c r="L816" s="2" t="str">
        <f t="shared" si="17"/>
        <v>Pequeña_H</v>
      </c>
      <c r="N816" s="49"/>
      <c r="O816" s="50"/>
      <c r="P816" s="50"/>
      <c r="Q816" s="50"/>
    </row>
    <row r="817" spans="1:17" x14ac:dyDescent="0.25">
      <c r="A817" s="61" t="s">
        <v>75</v>
      </c>
      <c r="B817" s="64">
        <v>63001</v>
      </c>
      <c r="C817" s="1" t="s">
        <v>76</v>
      </c>
      <c r="D817" s="1" t="s">
        <v>77</v>
      </c>
      <c r="E817" s="1">
        <f>VLOOKUP($B817,Conteo_municipios!$A$2:$I$1123,5)</f>
        <v>268665</v>
      </c>
      <c r="F817" s="75">
        <f>VLOOKUP($B817,Conteo_municipios!$A$2:$I$1123,9)</f>
        <v>4.1999999999999993</v>
      </c>
      <c r="G817" s="4">
        <v>5</v>
      </c>
      <c r="H817" s="4">
        <v>0.25</v>
      </c>
      <c r="I817" s="4" t="s">
        <v>21</v>
      </c>
      <c r="J817" s="4" t="s">
        <v>13</v>
      </c>
      <c r="K817" s="1" t="str">
        <f>IF(E817&gt;=160000,"Intermedia",IF(E817&gt;=40000,IF(F817&gt;=7,"Intermedia","Pequeña"),IF(E817&gt;=20000,"Tipo I_II","Resto")))</f>
        <v>Intermedia</v>
      </c>
      <c r="L817" s="2" t="str">
        <f t="shared" si="17"/>
        <v>Intermedia_H</v>
      </c>
      <c r="N817" s="49"/>
      <c r="O817" s="50"/>
      <c r="P817" s="50"/>
      <c r="Q817" s="50"/>
    </row>
    <row r="818" spans="1:17" x14ac:dyDescent="0.25">
      <c r="A818" s="61" t="s">
        <v>1780</v>
      </c>
      <c r="B818" s="65">
        <v>63111</v>
      </c>
      <c r="C818" s="3" t="s">
        <v>76</v>
      </c>
      <c r="D818" s="3" t="s">
        <v>766</v>
      </c>
      <c r="E818" s="1">
        <f>VLOOKUP($B818,Conteo_municipios!$A$2:$I$1123,5)</f>
        <v>1350</v>
      </c>
      <c r="F818" s="75">
        <f>VLOOKUP($B818,Conteo_municipios!$A$2:$I$1123,9)</f>
        <v>3.4</v>
      </c>
      <c r="G818" s="5">
        <v>5</v>
      </c>
      <c r="H818" s="5">
        <v>0.25</v>
      </c>
      <c r="I818" s="5" t="s">
        <v>21</v>
      </c>
      <c r="J818" s="4" t="s">
        <v>13</v>
      </c>
      <c r="K818" s="1" t="str">
        <f>IF(E818&gt;=160000,"Intermedia",IF(E818&gt;=40000,IF(F818&gt;=7,"Intermedia","Pequeña"),IF(E818&gt;=20000,"Tipo I_II","Resto")))</f>
        <v>Resto</v>
      </c>
      <c r="L818" s="2" t="str">
        <f t="shared" si="17"/>
        <v>Resto</v>
      </c>
      <c r="N818" s="49"/>
      <c r="O818" s="50"/>
      <c r="P818" s="50"/>
      <c r="Q818" s="50"/>
    </row>
    <row r="819" spans="1:17" x14ac:dyDescent="0.25">
      <c r="A819" s="61" t="s">
        <v>176</v>
      </c>
      <c r="B819" s="65">
        <v>63130</v>
      </c>
      <c r="C819" s="3" t="s">
        <v>76</v>
      </c>
      <c r="D819" s="3" t="s">
        <v>177</v>
      </c>
      <c r="E819" s="1">
        <f>VLOOKUP($B819,Conteo_municipios!$A$2:$I$1123,5)</f>
        <v>63530</v>
      </c>
      <c r="F819" s="75">
        <f>VLOOKUP($B819,Conteo_municipios!$A$2:$I$1123,9)</f>
        <v>3.9</v>
      </c>
      <c r="G819" s="5">
        <v>5</v>
      </c>
      <c r="H819" s="5">
        <v>0.25</v>
      </c>
      <c r="I819" s="5" t="s">
        <v>21</v>
      </c>
      <c r="J819" s="4" t="s">
        <v>13</v>
      </c>
      <c r="K819" s="1" t="str">
        <f>IF(E819&gt;=160000,"Intermedia",IF(E819&gt;=40000,IF(F819&gt;=7,"Intermedia","Pequeña"),IF(E819&gt;=20000,"Tipo I_II","Resto")))</f>
        <v>Pequeña</v>
      </c>
      <c r="L819" s="2" t="str">
        <f t="shared" si="17"/>
        <v>Pequeña_H</v>
      </c>
      <c r="N819" s="49"/>
      <c r="O819" s="50"/>
      <c r="P819" s="50"/>
      <c r="Q819" s="50"/>
    </row>
    <row r="820" spans="1:17" x14ac:dyDescent="0.25">
      <c r="A820" s="61" t="s">
        <v>364</v>
      </c>
      <c r="B820" s="65">
        <v>63190</v>
      </c>
      <c r="C820" s="3" t="s">
        <v>76</v>
      </c>
      <c r="D820" s="3" t="s">
        <v>365</v>
      </c>
      <c r="E820" s="1">
        <f>VLOOKUP($B820,Conteo_municipios!$A$2:$I$1123,5)</f>
        <v>23296</v>
      </c>
      <c r="F820" s="75">
        <f>VLOOKUP($B820,Conteo_municipios!$A$2:$I$1123,9)</f>
        <v>3.9</v>
      </c>
      <c r="G820" s="5">
        <v>5</v>
      </c>
      <c r="H820" s="5">
        <v>0.25</v>
      </c>
      <c r="I820" s="5" t="s">
        <v>21</v>
      </c>
      <c r="J820" s="4" t="s">
        <v>13</v>
      </c>
      <c r="K820" s="1" t="str">
        <f>IF(E820&gt;=160000,"Intermedia",IF(E820&gt;=40000,IF(F820&gt;=7,"Intermedia","Pequeña"),IF(E820&gt;=20000,"Tipo I_II","Resto")))</f>
        <v>Tipo I_II</v>
      </c>
      <c r="L820" s="2" t="str">
        <f t="shared" si="17"/>
        <v>Tipo I_II_H</v>
      </c>
      <c r="N820" s="49"/>
      <c r="O820" s="50"/>
      <c r="P820" s="50"/>
      <c r="Q820" s="50"/>
    </row>
    <row r="821" spans="1:17" x14ac:dyDescent="0.25">
      <c r="A821" s="61" t="s">
        <v>1333</v>
      </c>
      <c r="B821" s="65">
        <v>63212</v>
      </c>
      <c r="C821" s="3" t="s">
        <v>76</v>
      </c>
      <c r="D821" s="3" t="s">
        <v>73</v>
      </c>
      <c r="E821" s="1">
        <f>VLOOKUP($B821,Conteo_municipios!$A$2:$I$1123,5)</f>
        <v>3293</v>
      </c>
      <c r="F821" s="75">
        <f>VLOOKUP($B821,Conteo_municipios!$A$2:$I$1123,9)</f>
        <v>3.8000000000000003</v>
      </c>
      <c r="G821" s="5">
        <v>5</v>
      </c>
      <c r="H821" s="5">
        <v>0.25</v>
      </c>
      <c r="I821" s="5" t="s">
        <v>21</v>
      </c>
      <c r="J821" s="4" t="s">
        <v>13</v>
      </c>
      <c r="K821" s="1" t="str">
        <f>IF(E821&gt;=160000,"Intermedia",IF(E821&gt;=40000,IF(F821&gt;=7,"Intermedia","Pequeña"),IF(E821&gt;=20000,"Tipo I_II","Resto")))</f>
        <v>Resto</v>
      </c>
      <c r="L821" s="2" t="str">
        <f t="shared" si="17"/>
        <v>Resto</v>
      </c>
      <c r="N821" s="49"/>
      <c r="O821" s="50"/>
      <c r="P821" s="50"/>
      <c r="Q821" s="50"/>
    </row>
    <row r="822" spans="1:17" x14ac:dyDescent="0.25">
      <c r="A822" s="61" t="s">
        <v>836</v>
      </c>
      <c r="B822" s="65">
        <v>63272</v>
      </c>
      <c r="C822" s="3" t="s">
        <v>76</v>
      </c>
      <c r="D822" s="3" t="s">
        <v>837</v>
      </c>
      <c r="E822" s="1">
        <f>VLOOKUP($B822,Conteo_municipios!$A$2:$I$1123,5)</f>
        <v>6656</v>
      </c>
      <c r="F822" s="75">
        <f>VLOOKUP($B822,Conteo_municipios!$A$2:$I$1123,9)</f>
        <v>3.8000000000000003</v>
      </c>
      <c r="G822" s="5">
        <v>5</v>
      </c>
      <c r="H822" s="5">
        <v>0.25</v>
      </c>
      <c r="I822" s="5" t="s">
        <v>21</v>
      </c>
      <c r="J822" s="4" t="s">
        <v>13</v>
      </c>
      <c r="K822" s="1" t="str">
        <f>IF(E822&gt;=160000,"Intermedia",IF(E822&gt;=40000,IF(F822&gt;=7,"Intermedia","Pequeña"),IF(E822&gt;=20000,"Tipo I_II","Resto")))</f>
        <v>Resto</v>
      </c>
      <c r="L822" s="2" t="str">
        <f t="shared" si="17"/>
        <v>Resto</v>
      </c>
      <c r="N822" s="49"/>
      <c r="O822" s="50"/>
      <c r="P822" s="50"/>
      <c r="Q822" s="50"/>
    </row>
    <row r="823" spans="1:17" x14ac:dyDescent="0.25">
      <c r="A823" s="61" t="s">
        <v>1034</v>
      </c>
      <c r="B823" s="65">
        <v>63302</v>
      </c>
      <c r="C823" s="3" t="s">
        <v>76</v>
      </c>
      <c r="D823" s="3" t="s">
        <v>1035</v>
      </c>
      <c r="E823" s="1">
        <f>VLOOKUP($B823,Conteo_municipios!$A$2:$I$1123,5)</f>
        <v>3960</v>
      </c>
      <c r="F823" s="75">
        <f>VLOOKUP($B823,Conteo_municipios!$A$2:$I$1123,9)</f>
        <v>4.0999999999999996</v>
      </c>
      <c r="G823" s="5">
        <v>5</v>
      </c>
      <c r="H823" s="5">
        <v>0.25</v>
      </c>
      <c r="I823" s="5" t="s">
        <v>21</v>
      </c>
      <c r="J823" s="4" t="s">
        <v>13</v>
      </c>
      <c r="K823" s="1" t="str">
        <f>IF(E823&gt;=160000,"Intermedia",IF(E823&gt;=40000,IF(F823&gt;=7,"Intermedia","Pequeña"),IF(E823&gt;=20000,"Tipo I_II","Resto")))</f>
        <v>Resto</v>
      </c>
      <c r="L823" s="2" t="str">
        <f t="shared" si="17"/>
        <v>Resto</v>
      </c>
      <c r="N823" s="49"/>
      <c r="O823" s="50"/>
      <c r="P823" s="50"/>
      <c r="Q823" s="50"/>
    </row>
    <row r="824" spans="1:17" x14ac:dyDescent="0.25">
      <c r="A824" s="61" t="s">
        <v>264</v>
      </c>
      <c r="B824" s="65">
        <v>63401</v>
      </c>
      <c r="C824" s="3" t="s">
        <v>76</v>
      </c>
      <c r="D824" s="3" t="s">
        <v>265</v>
      </c>
      <c r="E824" s="1">
        <f>VLOOKUP($B824,Conteo_municipios!$A$2:$I$1123,5)</f>
        <v>30153</v>
      </c>
      <c r="F824" s="75">
        <f>VLOOKUP($B824,Conteo_municipios!$A$2:$I$1123,9)</f>
        <v>4.1999999999999993</v>
      </c>
      <c r="G824" s="5">
        <v>5</v>
      </c>
      <c r="H824" s="5">
        <v>0.25</v>
      </c>
      <c r="I824" s="5" t="s">
        <v>21</v>
      </c>
      <c r="J824" s="4" t="s">
        <v>13</v>
      </c>
      <c r="K824" s="1" t="str">
        <f>IF(E824&gt;=160000,"Intermedia",IF(E824&gt;=40000,IF(F824&gt;=7,"Intermedia","Pequeña"),IF(E824&gt;=20000,"Tipo I_II","Resto")))</f>
        <v>Tipo I_II</v>
      </c>
      <c r="L824" s="2" t="str">
        <f t="shared" si="17"/>
        <v>Tipo I_II_H</v>
      </c>
      <c r="N824" s="49"/>
      <c r="O824" s="50"/>
      <c r="P824" s="50"/>
      <c r="Q824" s="50"/>
    </row>
    <row r="825" spans="1:17" x14ac:dyDescent="0.25">
      <c r="A825" s="61" t="s">
        <v>259</v>
      </c>
      <c r="B825" s="65">
        <v>63470</v>
      </c>
      <c r="C825" s="3" t="s">
        <v>76</v>
      </c>
      <c r="D825" s="3" t="s">
        <v>260</v>
      </c>
      <c r="E825" s="1">
        <f>VLOOKUP($B825,Conteo_municipios!$A$2:$I$1123,5)</f>
        <v>31391</v>
      </c>
      <c r="F825" s="75">
        <f>VLOOKUP($B825,Conteo_municipios!$A$2:$I$1123,9)</f>
        <v>4.1999999999999993</v>
      </c>
      <c r="G825" s="5">
        <v>5</v>
      </c>
      <c r="H825" s="5">
        <v>0.25</v>
      </c>
      <c r="I825" s="5" t="s">
        <v>21</v>
      </c>
      <c r="J825" s="4" t="s">
        <v>13</v>
      </c>
      <c r="K825" s="1" t="str">
        <f>IF(E825&gt;=160000,"Intermedia",IF(E825&gt;=40000,IF(F825&gt;=7,"Intermedia","Pequeña"),IF(E825&gt;=20000,"Tipo I_II","Resto")))</f>
        <v>Tipo I_II</v>
      </c>
      <c r="L825" s="2" t="str">
        <f t="shared" si="17"/>
        <v>Tipo I_II_H</v>
      </c>
      <c r="N825" s="49"/>
      <c r="O825" s="50"/>
      <c r="P825" s="50"/>
      <c r="Q825" s="50"/>
    </row>
    <row r="826" spans="1:17" x14ac:dyDescent="0.25">
      <c r="A826" s="61" t="s">
        <v>1181</v>
      </c>
      <c r="B826" s="65">
        <v>63548</v>
      </c>
      <c r="C826" s="3" t="s">
        <v>76</v>
      </c>
      <c r="D826" s="3" t="s">
        <v>1182</v>
      </c>
      <c r="E826" s="1">
        <f>VLOOKUP($B826,Conteo_municipios!$A$2:$I$1123,5)</f>
        <v>2958</v>
      </c>
      <c r="F826" s="75">
        <f>VLOOKUP($B826,Conteo_municipios!$A$2:$I$1123,9)</f>
        <v>4.8999999999999995</v>
      </c>
      <c r="G826" s="5">
        <v>5</v>
      </c>
      <c r="H826" s="5">
        <v>0.25</v>
      </c>
      <c r="I826" s="5" t="s">
        <v>21</v>
      </c>
      <c r="J826" s="4" t="s">
        <v>13</v>
      </c>
      <c r="K826" s="1" t="str">
        <f>IF(E826&gt;=160000,"Intermedia",IF(E826&gt;=40000,IF(F826&gt;=7,"Intermedia","Pequeña"),IF(E826&gt;=20000,"Tipo I_II","Resto")))</f>
        <v>Resto</v>
      </c>
      <c r="L826" s="2" t="str">
        <f t="shared" si="17"/>
        <v>Resto</v>
      </c>
      <c r="N826" s="49"/>
      <c r="O826" s="50"/>
      <c r="P826" s="50"/>
      <c r="Q826" s="50"/>
    </row>
    <row r="827" spans="1:17" x14ac:dyDescent="0.25">
      <c r="A827" s="61" t="s">
        <v>294</v>
      </c>
      <c r="B827" s="65">
        <v>63594</v>
      </c>
      <c r="C827" s="3" t="s">
        <v>76</v>
      </c>
      <c r="D827" s="3" t="s">
        <v>295</v>
      </c>
      <c r="E827" s="1">
        <f>VLOOKUP($B827,Conteo_municipios!$A$2:$I$1123,5)</f>
        <v>24805</v>
      </c>
      <c r="F827" s="75">
        <f>VLOOKUP($B827,Conteo_municipios!$A$2:$I$1123,9)</f>
        <v>4.3</v>
      </c>
      <c r="G827" s="5">
        <v>5</v>
      </c>
      <c r="H827" s="5">
        <v>0.25</v>
      </c>
      <c r="I827" s="5" t="s">
        <v>21</v>
      </c>
      <c r="J827" s="4" t="s">
        <v>13</v>
      </c>
      <c r="K827" s="1" t="str">
        <f>IF(E827&gt;=160000,"Intermedia",IF(E827&gt;=40000,IF(F827&gt;=7,"Intermedia","Pequeña"),IF(E827&gt;=20000,"Tipo I_II","Resto")))</f>
        <v>Tipo I_II</v>
      </c>
      <c r="L827" s="2" t="str">
        <f t="shared" si="17"/>
        <v>Tipo I_II_H</v>
      </c>
      <c r="N827" s="49"/>
      <c r="O827" s="50"/>
      <c r="P827" s="50"/>
      <c r="Q827" s="50"/>
    </row>
    <row r="828" spans="1:17" x14ac:dyDescent="0.25">
      <c r="A828" s="61" t="s">
        <v>1214</v>
      </c>
      <c r="B828" s="65">
        <v>63690</v>
      </c>
      <c r="C828" s="3" t="s">
        <v>76</v>
      </c>
      <c r="D828" s="3" t="s">
        <v>1215</v>
      </c>
      <c r="E828" s="1">
        <f>VLOOKUP($B828,Conteo_municipios!$A$2:$I$1123,5)</f>
        <v>4436</v>
      </c>
      <c r="F828" s="75">
        <f>VLOOKUP($B828,Conteo_municipios!$A$2:$I$1123,9)</f>
        <v>3.9</v>
      </c>
      <c r="G828" s="5">
        <v>5</v>
      </c>
      <c r="H828" s="5">
        <v>0.25</v>
      </c>
      <c r="I828" s="5" t="s">
        <v>21</v>
      </c>
      <c r="J828" s="4" t="s">
        <v>13</v>
      </c>
      <c r="K828" s="1" t="str">
        <f>IF(E828&gt;=160000,"Intermedia",IF(E828&gt;=40000,IF(F828&gt;=7,"Intermedia","Pequeña"),IF(E828&gt;=20000,"Tipo I_II","Resto")))</f>
        <v>Resto</v>
      </c>
      <c r="L828" s="2" t="str">
        <f t="shared" si="17"/>
        <v>Resto</v>
      </c>
      <c r="N828" s="49"/>
      <c r="O828" s="50"/>
      <c r="P828" s="50"/>
      <c r="Q828" s="50"/>
    </row>
    <row r="829" spans="1:17" x14ac:dyDescent="0.25">
      <c r="A829" s="61" t="s">
        <v>55</v>
      </c>
      <c r="B829" s="64">
        <v>66001</v>
      </c>
      <c r="C829" s="1" t="s">
        <v>56</v>
      </c>
      <c r="D829" s="1" t="s">
        <v>57</v>
      </c>
      <c r="E829" s="1">
        <f>VLOOKUP($B829,Conteo_municipios!$A$2:$I$1123,5)</f>
        <v>377473</v>
      </c>
      <c r="F829" s="75">
        <f>VLOOKUP($B829,Conteo_municipios!$A$2:$I$1123,9)</f>
        <v>4.3999999999999995</v>
      </c>
      <c r="G829" s="4">
        <v>5</v>
      </c>
      <c r="H829" s="4">
        <v>0.25</v>
      </c>
      <c r="I829" s="4" t="s">
        <v>21</v>
      </c>
      <c r="J829" s="4" t="s">
        <v>13</v>
      </c>
      <c r="K829" s="1" t="str">
        <f>IF(E829&gt;=160000,"Intermedia",IF(E829&gt;=40000,IF(F829&gt;=7,"Intermedia","Pequeña"),IF(E829&gt;=20000,"Tipo I_II","Resto")))</f>
        <v>Intermedia</v>
      </c>
      <c r="L829" s="2" t="str">
        <f t="shared" si="17"/>
        <v>Intermedia_H</v>
      </c>
      <c r="N829" s="49"/>
      <c r="O829" s="50"/>
      <c r="P829" s="50"/>
      <c r="Q829" s="50"/>
    </row>
    <row r="830" spans="1:17" x14ac:dyDescent="0.25">
      <c r="A830" s="61" t="s">
        <v>789</v>
      </c>
      <c r="B830" s="65">
        <v>66045</v>
      </c>
      <c r="C830" s="3" t="s">
        <v>56</v>
      </c>
      <c r="D830" s="3" t="s">
        <v>790</v>
      </c>
      <c r="E830" s="1">
        <f>VLOOKUP($B830,Conteo_municipios!$A$2:$I$1123,5)</f>
        <v>5108</v>
      </c>
      <c r="F830" s="75">
        <f>VLOOKUP($B830,Conteo_municipios!$A$2:$I$1123,9)</f>
        <v>3.8000000000000003</v>
      </c>
      <c r="G830" s="5">
        <v>6</v>
      </c>
      <c r="H830" s="5">
        <v>0.3</v>
      </c>
      <c r="I830" s="5" t="s">
        <v>21</v>
      </c>
      <c r="J830" s="4" t="s">
        <v>13</v>
      </c>
      <c r="K830" s="1" t="str">
        <f>IF(E830&gt;=160000,"Intermedia",IF(E830&gt;=40000,IF(F830&gt;=7,"Intermedia","Pequeña"),IF(E830&gt;=20000,"Tipo I_II","Resto")))</f>
        <v>Resto</v>
      </c>
      <c r="L830" s="2" t="str">
        <f t="shared" si="17"/>
        <v>Resto</v>
      </c>
      <c r="N830" s="49"/>
      <c r="O830" s="50"/>
      <c r="P830" s="50"/>
      <c r="Q830" s="50"/>
    </row>
    <row r="831" spans="1:17" x14ac:dyDescent="0.25">
      <c r="A831" s="61" t="s">
        <v>1613</v>
      </c>
      <c r="B831" s="65">
        <v>66075</v>
      </c>
      <c r="C831" s="3" t="s">
        <v>56</v>
      </c>
      <c r="D831" s="3" t="s">
        <v>853</v>
      </c>
      <c r="E831" s="1">
        <f>VLOOKUP($B831,Conteo_municipios!$A$2:$I$1123,5)</f>
        <v>1745</v>
      </c>
      <c r="F831" s="75">
        <f>VLOOKUP($B831,Conteo_municipios!$A$2:$I$1123,9)</f>
        <v>3.8000000000000003</v>
      </c>
      <c r="G831" s="5">
        <v>5</v>
      </c>
      <c r="H831" s="5">
        <v>0.25</v>
      </c>
      <c r="I831" s="5" t="s">
        <v>21</v>
      </c>
      <c r="J831" s="4" t="s">
        <v>13</v>
      </c>
      <c r="K831" s="1" t="str">
        <f>IF(E831&gt;=160000,"Intermedia",IF(E831&gt;=40000,IF(F831&gt;=7,"Intermedia","Pequeña"),IF(E831&gt;=20000,"Tipo I_II","Resto")))</f>
        <v>Resto</v>
      </c>
      <c r="L831" s="2" t="str">
        <f t="shared" si="17"/>
        <v>Resto</v>
      </c>
      <c r="N831" s="49"/>
      <c r="O831" s="50"/>
      <c r="P831" s="50"/>
      <c r="Q831" s="50"/>
    </row>
    <row r="832" spans="1:17" x14ac:dyDescent="0.25">
      <c r="A832" s="61" t="s">
        <v>521</v>
      </c>
      <c r="B832" s="65">
        <v>66088</v>
      </c>
      <c r="C832" s="3" t="s">
        <v>56</v>
      </c>
      <c r="D832" s="3" t="s">
        <v>522</v>
      </c>
      <c r="E832" s="1">
        <f>VLOOKUP($B832,Conteo_municipios!$A$2:$I$1123,5)</f>
        <v>11939</v>
      </c>
      <c r="F832" s="75">
        <f>VLOOKUP($B832,Conteo_municipios!$A$2:$I$1123,9)</f>
        <v>3.9</v>
      </c>
      <c r="G832" s="5">
        <v>5</v>
      </c>
      <c r="H832" s="5">
        <v>0.25</v>
      </c>
      <c r="I832" s="5" t="s">
        <v>21</v>
      </c>
      <c r="J832" s="4" t="s">
        <v>13</v>
      </c>
      <c r="K832" s="1" t="str">
        <f>IF(E832&gt;=160000,"Intermedia",IF(E832&gt;=40000,IF(F832&gt;=7,"Intermedia","Pequeña"),IF(E832&gt;=20000,"Tipo I_II","Resto")))</f>
        <v>Resto</v>
      </c>
      <c r="L832" s="2" t="str">
        <f t="shared" si="17"/>
        <v>Resto</v>
      </c>
      <c r="N832" s="49"/>
      <c r="O832" s="50"/>
      <c r="P832" s="50"/>
      <c r="Q832" s="50"/>
    </row>
    <row r="833" spans="1:17" x14ac:dyDescent="0.25">
      <c r="A833" s="61" t="s">
        <v>93</v>
      </c>
      <c r="B833" s="65">
        <v>66170</v>
      </c>
      <c r="C833" s="3" t="s">
        <v>56</v>
      </c>
      <c r="D833" s="3" t="s">
        <v>94</v>
      </c>
      <c r="E833" s="1">
        <f>VLOOKUP($B833,Conteo_municipios!$A$2:$I$1123,5)</f>
        <v>186849</v>
      </c>
      <c r="F833" s="75">
        <f>VLOOKUP($B833,Conteo_municipios!$A$2:$I$1123,9)</f>
        <v>4.5</v>
      </c>
      <c r="G833" s="5">
        <v>5</v>
      </c>
      <c r="H833" s="5">
        <v>0.25</v>
      </c>
      <c r="I833" s="5" t="s">
        <v>21</v>
      </c>
      <c r="J833" s="4" t="s">
        <v>13</v>
      </c>
      <c r="K833" s="1" t="str">
        <f>IF(E833&gt;=160000,"Intermedia",IF(E833&gt;=40000,IF(F833&gt;=7,"Intermedia","Pequeña"),IF(E833&gt;=20000,"Tipo I_II","Resto")))</f>
        <v>Intermedia</v>
      </c>
      <c r="L833" s="2" t="str">
        <f t="shared" si="17"/>
        <v>Intermedia_H</v>
      </c>
      <c r="N833" s="49"/>
      <c r="O833" s="50"/>
      <c r="P833" s="50"/>
      <c r="Q833" s="50"/>
    </row>
    <row r="834" spans="1:17" x14ac:dyDescent="0.25">
      <c r="A834" s="61" t="s">
        <v>1188</v>
      </c>
      <c r="B834" s="65">
        <v>66318</v>
      </c>
      <c r="C834" s="3" t="s">
        <v>56</v>
      </c>
      <c r="D834" s="3" t="s">
        <v>1189</v>
      </c>
      <c r="E834" s="1">
        <f>VLOOKUP($B834,Conteo_municipios!$A$2:$I$1123,5)</f>
        <v>5175</v>
      </c>
      <c r="F834" s="75">
        <f>VLOOKUP($B834,Conteo_municipios!$A$2:$I$1123,9)</f>
        <v>4</v>
      </c>
      <c r="G834" s="5">
        <v>5</v>
      </c>
      <c r="H834" s="5">
        <v>0.25</v>
      </c>
      <c r="I834" s="5" t="s">
        <v>21</v>
      </c>
      <c r="J834" s="4" t="s">
        <v>13</v>
      </c>
      <c r="K834" s="1" t="str">
        <f>IF(E834&gt;=160000,"Intermedia",IF(E834&gt;=40000,IF(F834&gt;=7,"Intermedia","Pequeña"),IF(E834&gt;=20000,"Tipo I_II","Resto")))</f>
        <v>Resto</v>
      </c>
      <c r="L834" s="2" t="str">
        <f t="shared" si="17"/>
        <v>Resto</v>
      </c>
      <c r="N834" s="49"/>
      <c r="O834" s="50"/>
      <c r="P834" s="50"/>
      <c r="Q834" s="50"/>
    </row>
    <row r="835" spans="1:17" x14ac:dyDescent="0.25">
      <c r="A835" s="61" t="s">
        <v>1260</v>
      </c>
      <c r="B835" s="65">
        <v>66383</v>
      </c>
      <c r="C835" s="3" t="s">
        <v>56</v>
      </c>
      <c r="D835" s="3" t="s">
        <v>1261</v>
      </c>
      <c r="E835" s="1">
        <f>VLOOKUP($B835,Conteo_municipios!$A$2:$I$1123,5)</f>
        <v>2563</v>
      </c>
      <c r="F835" s="75">
        <f>VLOOKUP($B835,Conteo_municipios!$A$2:$I$1123,9)</f>
        <v>3.6</v>
      </c>
      <c r="G835" s="5">
        <v>6</v>
      </c>
      <c r="H835" s="5">
        <v>0.3</v>
      </c>
      <c r="I835" s="5" t="s">
        <v>21</v>
      </c>
      <c r="J835" s="4" t="s">
        <v>13</v>
      </c>
      <c r="K835" s="1" t="str">
        <f>IF(E835&gt;=160000,"Intermedia",IF(E835&gt;=40000,IF(F835&gt;=7,"Intermedia","Pequeña"),IF(E835&gt;=20000,"Tipo I_II","Resto")))</f>
        <v>Resto</v>
      </c>
      <c r="L835" s="2" t="str">
        <f t="shared" si="17"/>
        <v>Resto</v>
      </c>
      <c r="N835" s="49"/>
      <c r="O835" s="50"/>
      <c r="P835" s="50"/>
      <c r="Q835" s="50"/>
    </row>
    <row r="836" spans="1:17" x14ac:dyDescent="0.25">
      <c r="A836" s="61" t="s">
        <v>266</v>
      </c>
      <c r="B836" s="65">
        <v>66400</v>
      </c>
      <c r="C836" s="3" t="s">
        <v>56</v>
      </c>
      <c r="D836" s="3" t="s">
        <v>267</v>
      </c>
      <c r="E836" s="1">
        <f>VLOOKUP($B836,Conteo_municipios!$A$2:$I$1123,5)</f>
        <v>25413</v>
      </c>
      <c r="F836" s="75">
        <f>VLOOKUP($B836,Conteo_municipios!$A$2:$I$1123,9)</f>
        <v>4</v>
      </c>
      <c r="G836" s="5">
        <v>5</v>
      </c>
      <c r="H836" s="5">
        <v>0.25</v>
      </c>
      <c r="I836" s="5" t="s">
        <v>21</v>
      </c>
      <c r="J836" s="4" t="s">
        <v>13</v>
      </c>
      <c r="K836" s="1" t="str">
        <f>IF(E836&gt;=160000,"Intermedia",IF(E836&gt;=40000,IF(F836&gt;=7,"Intermedia","Pequeña"),IF(E836&gt;=20000,"Tipo I_II","Resto")))</f>
        <v>Tipo I_II</v>
      </c>
      <c r="L836" s="2" t="str">
        <f t="shared" si="17"/>
        <v>Tipo I_II_H</v>
      </c>
      <c r="N836" s="49"/>
      <c r="O836" s="50"/>
      <c r="P836" s="50"/>
      <c r="Q836" s="50"/>
    </row>
    <row r="837" spans="1:17" x14ac:dyDescent="0.25">
      <c r="A837" s="61" t="s">
        <v>563</v>
      </c>
      <c r="B837" s="65">
        <v>66440</v>
      </c>
      <c r="C837" s="3" t="s">
        <v>56</v>
      </c>
      <c r="D837" s="3" t="s">
        <v>564</v>
      </c>
      <c r="E837" s="1">
        <f>VLOOKUP($B837,Conteo_municipios!$A$2:$I$1123,5)</f>
        <v>8673</v>
      </c>
      <c r="F837" s="75">
        <f>VLOOKUP($B837,Conteo_municipios!$A$2:$I$1123,9)</f>
        <v>3.7</v>
      </c>
      <c r="G837" s="5">
        <v>5</v>
      </c>
      <c r="H837" s="5">
        <v>0.25</v>
      </c>
      <c r="I837" s="5" t="s">
        <v>21</v>
      </c>
      <c r="J837" s="4" t="s">
        <v>13</v>
      </c>
      <c r="K837" s="1" t="str">
        <f>IF(E837&gt;=160000,"Intermedia",IF(E837&gt;=40000,IF(F837&gt;=7,"Intermedia","Pequeña"),IF(E837&gt;=20000,"Tipo I_II","Resto")))</f>
        <v>Resto</v>
      </c>
      <c r="L837" s="2" t="str">
        <f t="shared" si="17"/>
        <v>Resto</v>
      </c>
      <c r="N837" s="49"/>
      <c r="O837" s="50"/>
      <c r="P837" s="50"/>
      <c r="Q837" s="50"/>
    </row>
    <row r="838" spans="1:17" x14ac:dyDescent="0.25">
      <c r="A838" s="61" t="s">
        <v>1158</v>
      </c>
      <c r="B838" s="65">
        <v>66456</v>
      </c>
      <c r="C838" s="3" t="s">
        <v>56</v>
      </c>
      <c r="D838" s="3" t="s">
        <v>1159</v>
      </c>
      <c r="E838" s="1">
        <f>VLOOKUP($B838,Conteo_municipios!$A$2:$I$1123,5)</f>
        <v>4277</v>
      </c>
      <c r="F838" s="75">
        <f>VLOOKUP($B838,Conteo_municipios!$A$2:$I$1123,9)</f>
        <v>3.1</v>
      </c>
      <c r="G838" s="5">
        <v>6</v>
      </c>
      <c r="H838" s="5">
        <v>0.3</v>
      </c>
      <c r="I838" s="5" t="s">
        <v>21</v>
      </c>
      <c r="J838" s="4" t="s">
        <v>13</v>
      </c>
      <c r="K838" s="1" t="str">
        <f>IF(E838&gt;=160000,"Intermedia",IF(E838&gt;=40000,IF(F838&gt;=7,"Intermedia","Pequeña"),IF(E838&gt;=20000,"Tipo I_II","Resto")))</f>
        <v>Resto</v>
      </c>
      <c r="L838" s="2" t="str">
        <f t="shared" si="17"/>
        <v>Resto</v>
      </c>
      <c r="N838" s="49"/>
      <c r="O838" s="50"/>
      <c r="P838" s="50"/>
      <c r="Q838" s="50"/>
    </row>
    <row r="839" spans="1:17" x14ac:dyDescent="0.25">
      <c r="A839" s="61" t="s">
        <v>1363</v>
      </c>
      <c r="B839" s="65">
        <v>66572</v>
      </c>
      <c r="C839" s="3" t="s">
        <v>56</v>
      </c>
      <c r="D839" s="3" t="s">
        <v>1364</v>
      </c>
      <c r="E839" s="1">
        <f>VLOOKUP($B839,Conteo_municipios!$A$2:$I$1123,5)</f>
        <v>3670</v>
      </c>
      <c r="F839" s="75">
        <f>VLOOKUP($B839,Conteo_municipios!$A$2:$I$1123,9)</f>
        <v>3.1</v>
      </c>
      <c r="G839" s="5">
        <v>6</v>
      </c>
      <c r="H839" s="5">
        <v>0.3</v>
      </c>
      <c r="I839" s="5" t="s">
        <v>21</v>
      </c>
      <c r="J839" s="4" t="s">
        <v>13</v>
      </c>
      <c r="K839" s="1" t="str">
        <f>IF(E839&gt;=160000,"Intermedia",IF(E839&gt;=40000,IF(F839&gt;=7,"Intermedia","Pequeña"),IF(E839&gt;=20000,"Tipo I_II","Resto")))</f>
        <v>Resto</v>
      </c>
      <c r="L839" s="2" t="str">
        <f t="shared" si="17"/>
        <v>Resto</v>
      </c>
      <c r="N839" s="49"/>
      <c r="O839" s="50"/>
      <c r="P839" s="50"/>
      <c r="Q839" s="50"/>
    </row>
    <row r="840" spans="1:17" x14ac:dyDescent="0.25">
      <c r="A840" s="61" t="s">
        <v>746</v>
      </c>
      <c r="B840" s="65">
        <v>66594</v>
      </c>
      <c r="C840" s="3" t="s">
        <v>56</v>
      </c>
      <c r="D840" s="3" t="s">
        <v>747</v>
      </c>
      <c r="E840" s="1">
        <f>VLOOKUP($B840,Conteo_municipios!$A$2:$I$1123,5)</f>
        <v>9455</v>
      </c>
      <c r="F840" s="75">
        <f>VLOOKUP($B840,Conteo_municipios!$A$2:$I$1123,9)</f>
        <v>3.6</v>
      </c>
      <c r="G840" s="5">
        <v>5</v>
      </c>
      <c r="H840" s="5">
        <v>0.25</v>
      </c>
      <c r="I840" s="5" t="s">
        <v>21</v>
      </c>
      <c r="J840" s="4" t="s">
        <v>13</v>
      </c>
      <c r="K840" s="1" t="str">
        <f>IF(E840&gt;=160000,"Intermedia",IF(E840&gt;=40000,IF(F840&gt;=7,"Intermedia","Pequeña"),IF(E840&gt;=20000,"Tipo I_II","Resto")))</f>
        <v>Resto</v>
      </c>
      <c r="L840" s="2" t="str">
        <f t="shared" si="17"/>
        <v>Resto</v>
      </c>
      <c r="N840" s="49"/>
      <c r="O840" s="50"/>
      <c r="P840" s="50"/>
      <c r="Q840" s="50"/>
    </row>
    <row r="841" spans="1:17" x14ac:dyDescent="0.25">
      <c r="A841" s="61" t="s">
        <v>178</v>
      </c>
      <c r="B841" s="65">
        <v>66682</v>
      </c>
      <c r="C841" s="3" t="s">
        <v>56</v>
      </c>
      <c r="D841" s="3" t="s">
        <v>179</v>
      </c>
      <c r="E841" s="1">
        <f>VLOOKUP($B841,Conteo_municipios!$A$2:$I$1123,5)</f>
        <v>62003</v>
      </c>
      <c r="F841" s="75">
        <f>VLOOKUP($B841,Conteo_municipios!$A$2:$I$1123,9)</f>
        <v>4.5</v>
      </c>
      <c r="G841" s="5">
        <v>5</v>
      </c>
      <c r="H841" s="5">
        <v>0.25</v>
      </c>
      <c r="I841" s="5" t="s">
        <v>21</v>
      </c>
      <c r="J841" s="4" t="s">
        <v>13</v>
      </c>
      <c r="K841" s="1" t="str">
        <f>IF(E841&gt;=160000,"Intermedia",IF(E841&gt;=40000,IF(F841&gt;=7,"Intermedia","Pequeña"),IF(E841&gt;=20000,"Tipo I_II","Resto")))</f>
        <v>Pequeña</v>
      </c>
      <c r="L841" s="2" t="str">
        <f t="shared" si="17"/>
        <v>Pequeña_H</v>
      </c>
      <c r="N841" s="49"/>
      <c r="O841" s="50"/>
      <c r="P841" s="50"/>
      <c r="Q841" s="50"/>
    </row>
    <row r="842" spans="1:17" x14ac:dyDescent="0.25">
      <c r="A842" s="61" t="s">
        <v>812</v>
      </c>
      <c r="B842" s="65">
        <v>66687</v>
      </c>
      <c r="C842" s="3" t="s">
        <v>56</v>
      </c>
      <c r="D842" s="3" t="s">
        <v>813</v>
      </c>
      <c r="E842" s="1">
        <f>VLOOKUP($B842,Conteo_municipios!$A$2:$I$1123,5)</f>
        <v>6726</v>
      </c>
      <c r="F842" s="75">
        <f>VLOOKUP($B842,Conteo_municipios!$A$2:$I$1123,9)</f>
        <v>4</v>
      </c>
      <c r="G842" s="5">
        <v>6</v>
      </c>
      <c r="H842" s="5">
        <v>0.3</v>
      </c>
      <c r="I842" s="5" t="s">
        <v>21</v>
      </c>
      <c r="J842" s="4" t="s">
        <v>13</v>
      </c>
      <c r="K842" s="1" t="str">
        <f>IF(E842&gt;=160000,"Intermedia",IF(E842&gt;=40000,IF(F842&gt;=7,"Intermedia","Pequeña"),IF(E842&gt;=20000,"Tipo I_II","Resto")))</f>
        <v>Resto</v>
      </c>
      <c r="L842" s="2" t="str">
        <f t="shared" si="17"/>
        <v>Resto</v>
      </c>
      <c r="N842" s="49"/>
      <c r="O842" s="50"/>
      <c r="P842" s="50"/>
      <c r="Q842" s="50"/>
    </row>
    <row r="843" spans="1:17" x14ac:dyDescent="0.25">
      <c r="A843" s="61" t="s">
        <v>35</v>
      </c>
      <c r="B843" s="64">
        <v>68001</v>
      </c>
      <c r="C843" s="1" t="s">
        <v>36</v>
      </c>
      <c r="D843" s="1" t="s">
        <v>37</v>
      </c>
      <c r="E843" s="1">
        <f>VLOOKUP($B843,Conteo_municipios!$A$2:$I$1123,5)</f>
        <v>516205</v>
      </c>
      <c r="F843" s="75">
        <f>VLOOKUP($B843,Conteo_municipios!$A$2:$I$1123,9)</f>
        <v>11</v>
      </c>
      <c r="G843" s="4">
        <v>5</v>
      </c>
      <c r="H843" s="4">
        <v>0.25</v>
      </c>
      <c r="I843" s="4" t="s">
        <v>21</v>
      </c>
      <c r="J843" s="4" t="s">
        <v>13</v>
      </c>
      <c r="K843" s="1" t="str">
        <f>IF(E843&gt;=160000,"Intermedia",IF(E843&gt;=40000,IF(F843&gt;=7,"Intermedia","Pequeña"),IF(E843&gt;=20000,"Tipo I_II","Resto")))</f>
        <v>Intermedia</v>
      </c>
      <c r="L843" s="2" t="str">
        <f t="shared" si="17"/>
        <v>Intermedia_H</v>
      </c>
      <c r="N843" s="49"/>
      <c r="O843" s="50"/>
      <c r="P843" s="50"/>
      <c r="Q843" s="50"/>
    </row>
    <row r="844" spans="1:17" x14ac:dyDescent="0.25">
      <c r="A844" s="61" t="s">
        <v>2104</v>
      </c>
      <c r="B844" s="65">
        <v>68013</v>
      </c>
      <c r="C844" s="3" t="s">
        <v>36</v>
      </c>
      <c r="D844" s="3" t="s">
        <v>2105</v>
      </c>
      <c r="E844" s="1">
        <f>VLOOKUP($B844,Conteo_municipios!$A$2:$I$1123,5)</f>
        <v>291</v>
      </c>
      <c r="F844" s="75">
        <f>VLOOKUP($B844,Conteo_municipios!$A$2:$I$1123,9)</f>
        <v>3.1</v>
      </c>
      <c r="G844" s="5">
        <v>3</v>
      </c>
      <c r="H844" s="5">
        <v>0.15</v>
      </c>
      <c r="I844" s="5" t="s">
        <v>12</v>
      </c>
      <c r="J844" s="4" t="s">
        <v>13</v>
      </c>
      <c r="K844" s="1" t="str">
        <f>IF(E844&gt;=160000,"Intermedia",IF(E844&gt;=40000,IF(F844&gt;=7,"Intermedia","Pequeña"),IF(E844&gt;=20000,"Tipo I_II","Resto")))</f>
        <v>Resto</v>
      </c>
      <c r="L844" s="2" t="str">
        <f t="shared" si="17"/>
        <v>Resto</v>
      </c>
      <c r="N844" s="49"/>
      <c r="O844" s="50"/>
      <c r="P844" s="50"/>
      <c r="Q844" s="50"/>
    </row>
    <row r="845" spans="1:17" x14ac:dyDescent="0.25">
      <c r="A845" s="61" t="s">
        <v>2050</v>
      </c>
      <c r="B845" s="65">
        <v>68020</v>
      </c>
      <c r="C845" s="3" t="s">
        <v>36</v>
      </c>
      <c r="D845" s="3" t="s">
        <v>617</v>
      </c>
      <c r="E845" s="1">
        <f>VLOOKUP($B845,Conteo_municipios!$A$2:$I$1123,5)</f>
        <v>586</v>
      </c>
      <c r="F845" s="75">
        <f>VLOOKUP($B845,Conteo_municipios!$A$2:$I$1123,9)</f>
        <v>3.4</v>
      </c>
      <c r="G845" s="5">
        <v>3</v>
      </c>
      <c r="H845" s="5">
        <v>0.15</v>
      </c>
      <c r="I845" s="5" t="s">
        <v>12</v>
      </c>
      <c r="J845" s="4" t="s">
        <v>13</v>
      </c>
      <c r="K845" s="1" t="str">
        <f>IF(E845&gt;=160000,"Intermedia",IF(E845&gt;=40000,IF(F845&gt;=7,"Intermedia","Pequeña"),IF(E845&gt;=20000,"Tipo I_II","Resto")))</f>
        <v>Resto</v>
      </c>
      <c r="L845" s="2" t="str">
        <f t="shared" si="17"/>
        <v>Resto</v>
      </c>
      <c r="N845" s="49"/>
      <c r="O845" s="50"/>
      <c r="P845" s="50"/>
      <c r="Q845" s="50"/>
    </row>
    <row r="846" spans="1:17" x14ac:dyDescent="0.25">
      <c r="A846" s="61" t="s">
        <v>1481</v>
      </c>
      <c r="B846" s="65">
        <v>68051</v>
      </c>
      <c r="C846" s="3" t="s">
        <v>36</v>
      </c>
      <c r="D846" s="3" t="s">
        <v>1482</v>
      </c>
      <c r="E846" s="1">
        <f>VLOOKUP($B846,Conteo_municipios!$A$2:$I$1123,5)</f>
        <v>2710</v>
      </c>
      <c r="F846" s="75">
        <f>VLOOKUP($B846,Conteo_municipios!$A$2:$I$1123,9)</f>
        <v>5.5</v>
      </c>
      <c r="G846" s="5">
        <v>5</v>
      </c>
      <c r="H846" s="5">
        <v>0.25</v>
      </c>
      <c r="I846" s="5" t="s">
        <v>21</v>
      </c>
      <c r="J846" s="4" t="s">
        <v>13</v>
      </c>
      <c r="K846" s="1" t="str">
        <f>IF(E846&gt;=160000,"Intermedia",IF(E846&gt;=40000,IF(F846&gt;=7,"Intermedia","Pequeña"),IF(E846&gt;=20000,"Tipo I_II","Resto")))</f>
        <v>Resto</v>
      </c>
      <c r="L846" s="2" t="str">
        <f t="shared" si="17"/>
        <v>Resto</v>
      </c>
      <c r="N846" s="49"/>
      <c r="O846" s="50"/>
      <c r="P846" s="50"/>
      <c r="Q846" s="50"/>
    </row>
    <row r="847" spans="1:17" x14ac:dyDescent="0.25">
      <c r="A847" s="61" t="s">
        <v>356</v>
      </c>
      <c r="B847" s="65">
        <v>68077</v>
      </c>
      <c r="C847" s="3" t="s">
        <v>36</v>
      </c>
      <c r="D847" s="3" t="s">
        <v>357</v>
      </c>
      <c r="E847" s="1">
        <f>VLOOKUP($B847,Conteo_municipios!$A$2:$I$1123,5)</f>
        <v>24268</v>
      </c>
      <c r="F847" s="75">
        <f>VLOOKUP($B847,Conteo_municipios!$A$2:$I$1123,9)</f>
        <v>4</v>
      </c>
      <c r="G847" s="5">
        <v>3</v>
      </c>
      <c r="H847" s="5">
        <v>0.15</v>
      </c>
      <c r="I847" s="5" t="s">
        <v>12</v>
      </c>
      <c r="J847" s="4" t="s">
        <v>13</v>
      </c>
      <c r="K847" s="1" t="str">
        <f>IF(E847&gt;=160000,"Intermedia",IF(E847&gt;=40000,IF(F847&gt;=7,"Intermedia","Pequeña"),IF(E847&gt;=20000,"Tipo I_II","Resto")))</f>
        <v>Tipo I_II</v>
      </c>
      <c r="L847" s="2" t="str">
        <f t="shared" si="17"/>
        <v>Tipo I_II_L|M</v>
      </c>
      <c r="N847" s="49"/>
      <c r="O847" s="50"/>
      <c r="P847" s="50"/>
      <c r="Q847" s="50"/>
    </row>
    <row r="848" spans="1:17" x14ac:dyDescent="0.25">
      <c r="A848" s="61" t="s">
        <v>1381</v>
      </c>
      <c r="B848" s="65">
        <v>68079</v>
      </c>
      <c r="C848" s="3" t="s">
        <v>36</v>
      </c>
      <c r="D848" s="3" t="s">
        <v>1382</v>
      </c>
      <c r="E848" s="1">
        <f>VLOOKUP($B848,Conteo_municipios!$A$2:$I$1123,5)</f>
        <v>3104</v>
      </c>
      <c r="F848" s="75">
        <f>VLOOKUP($B848,Conteo_municipios!$A$2:$I$1123,9)</f>
        <v>2.7</v>
      </c>
      <c r="G848" s="5">
        <v>4</v>
      </c>
      <c r="H848" s="5">
        <v>0.2</v>
      </c>
      <c r="I848" s="5" t="s">
        <v>21</v>
      </c>
      <c r="J848" s="4" t="s">
        <v>13</v>
      </c>
      <c r="K848" s="1" t="str">
        <f>IF(E848&gt;=160000,"Intermedia",IF(E848&gt;=40000,IF(F848&gt;=7,"Intermedia","Pequeña"),IF(E848&gt;=20000,"Tipo I_II","Resto")))</f>
        <v>Resto</v>
      </c>
      <c r="L848" s="2" t="str">
        <f t="shared" si="17"/>
        <v>Resto</v>
      </c>
      <c r="N848" s="49"/>
      <c r="O848" s="50"/>
      <c r="P848" s="50"/>
      <c r="Q848" s="50"/>
    </row>
    <row r="849" spans="1:17" x14ac:dyDescent="0.25">
      <c r="A849" s="61" t="s">
        <v>89</v>
      </c>
      <c r="B849" s="65">
        <v>68081</v>
      </c>
      <c r="C849" s="3" t="s">
        <v>36</v>
      </c>
      <c r="D849" s="3" t="s">
        <v>90</v>
      </c>
      <c r="E849" s="1">
        <f>VLOOKUP($B849,Conteo_municipios!$A$2:$I$1123,5)</f>
        <v>185339</v>
      </c>
      <c r="F849" s="75">
        <f>VLOOKUP($B849,Conteo_municipios!$A$2:$I$1123,9)</f>
        <v>4.0999999999999996</v>
      </c>
      <c r="G849" s="5">
        <v>3</v>
      </c>
      <c r="H849" s="5">
        <v>0.15</v>
      </c>
      <c r="I849" s="5" t="s">
        <v>12</v>
      </c>
      <c r="J849" s="4" t="s">
        <v>13</v>
      </c>
      <c r="K849" s="1" t="str">
        <f>IF(E849&gt;=160000,"Intermedia",IF(E849&gt;=40000,IF(F849&gt;=7,"Intermedia","Pequeña"),IF(E849&gt;=20000,"Tipo I_II","Resto")))</f>
        <v>Intermedia</v>
      </c>
      <c r="L849" s="2" t="str">
        <f t="shared" si="17"/>
        <v>Intermedia_L|M</v>
      </c>
      <c r="N849" s="49"/>
      <c r="O849" s="50"/>
      <c r="P849" s="50"/>
      <c r="Q849" s="50"/>
    </row>
    <row r="850" spans="1:17" x14ac:dyDescent="0.25">
      <c r="A850" s="61" t="s">
        <v>1785</v>
      </c>
      <c r="B850" s="65">
        <v>68092</v>
      </c>
      <c r="C850" s="3" t="s">
        <v>36</v>
      </c>
      <c r="D850" s="3" t="s">
        <v>981</v>
      </c>
      <c r="E850" s="1">
        <f>VLOOKUP($B850,Conteo_municipios!$A$2:$I$1123,5)</f>
        <v>2897</v>
      </c>
      <c r="F850" s="75">
        <f>VLOOKUP($B850,Conteo_municipios!$A$2:$I$1123,9)</f>
        <v>3.3000000000000003</v>
      </c>
      <c r="G850" s="5">
        <v>4</v>
      </c>
      <c r="H850" s="5">
        <v>0.2</v>
      </c>
      <c r="I850" s="5" t="s">
        <v>21</v>
      </c>
      <c r="J850" s="4" t="s">
        <v>13</v>
      </c>
      <c r="K850" s="1" t="str">
        <f>IF(E850&gt;=160000,"Intermedia",IF(E850&gt;=40000,IF(F850&gt;=7,"Intermedia","Pequeña"),IF(E850&gt;=20000,"Tipo I_II","Resto")))</f>
        <v>Resto</v>
      </c>
      <c r="L850" s="2" t="str">
        <f t="shared" si="17"/>
        <v>Resto</v>
      </c>
      <c r="N850" s="49"/>
      <c r="O850" s="50"/>
      <c r="P850" s="50"/>
      <c r="Q850" s="50"/>
    </row>
    <row r="851" spans="1:17" x14ac:dyDescent="0.25">
      <c r="A851" s="61" t="s">
        <v>1717</v>
      </c>
      <c r="B851" s="65">
        <v>68101</v>
      </c>
      <c r="C851" s="3" t="s">
        <v>36</v>
      </c>
      <c r="D851" s="3" t="s">
        <v>29</v>
      </c>
      <c r="E851" s="1">
        <f>VLOOKUP($B851,Conteo_municipios!$A$2:$I$1123,5)</f>
        <v>1903</v>
      </c>
      <c r="F851" s="75">
        <f>VLOOKUP($B851,Conteo_municipios!$A$2:$I$1123,9)</f>
        <v>3.7</v>
      </c>
      <c r="G851" s="5">
        <v>3</v>
      </c>
      <c r="H851" s="5">
        <v>0.15</v>
      </c>
      <c r="I851" s="5" t="s">
        <v>12</v>
      </c>
      <c r="J851" s="4" t="s">
        <v>13</v>
      </c>
      <c r="K851" s="1" t="str">
        <f>IF(E851&gt;=160000,"Intermedia",IF(E851&gt;=40000,IF(F851&gt;=7,"Intermedia","Pequeña"),IF(E851&gt;=20000,"Tipo I_II","Resto")))</f>
        <v>Resto</v>
      </c>
      <c r="L851" s="2" t="str">
        <f t="shared" ref="L851:L914" si="18">+IF(K851="ESPECIAL",D851,IF(K851="Resto","Resto",IF(I851="H",K851&amp;"_"&amp;I851,K851&amp;"_L|M")))</f>
        <v>Resto</v>
      </c>
      <c r="N851" s="49"/>
      <c r="O851" s="50"/>
      <c r="P851" s="50"/>
      <c r="Q851" s="50"/>
    </row>
    <row r="852" spans="1:17" x14ac:dyDescent="0.25">
      <c r="A852" s="61" t="s">
        <v>2044</v>
      </c>
      <c r="B852" s="65">
        <v>68121</v>
      </c>
      <c r="C852" s="3" t="s">
        <v>36</v>
      </c>
      <c r="D852" s="3" t="s">
        <v>1845</v>
      </c>
      <c r="E852" s="1">
        <f>VLOOKUP($B852,Conteo_municipios!$A$2:$I$1123,5)</f>
        <v>351</v>
      </c>
      <c r="F852" s="75">
        <f>VLOOKUP($B852,Conteo_municipios!$A$2:$I$1123,9)</f>
        <v>4.1999999999999993</v>
      </c>
      <c r="G852" s="5">
        <v>4</v>
      </c>
      <c r="H852" s="5">
        <v>0.2</v>
      </c>
      <c r="I852" s="5" t="s">
        <v>21</v>
      </c>
      <c r="J852" s="4" t="s">
        <v>13</v>
      </c>
      <c r="K852" s="1" t="str">
        <f>IF(E852&gt;=160000,"Intermedia",IF(E852&gt;=40000,IF(F852&gt;=7,"Intermedia","Pequeña"),IF(E852&gt;=20000,"Tipo I_II","Resto")))</f>
        <v>Resto</v>
      </c>
      <c r="L852" s="2" t="str">
        <f t="shared" si="18"/>
        <v>Resto</v>
      </c>
      <c r="N852" s="49"/>
      <c r="O852" s="50"/>
      <c r="P852" s="50"/>
      <c r="Q852" s="50"/>
    </row>
    <row r="853" spans="1:17" x14ac:dyDescent="0.25">
      <c r="A853" s="61" t="s">
        <v>1881</v>
      </c>
      <c r="B853" s="65">
        <v>68132</v>
      </c>
      <c r="C853" s="3" t="s">
        <v>36</v>
      </c>
      <c r="D853" s="3" t="s">
        <v>1882</v>
      </c>
      <c r="E853" s="1">
        <f>VLOOKUP($B853,Conteo_municipios!$A$2:$I$1123,5)</f>
        <v>988</v>
      </c>
      <c r="F853" s="75">
        <f>VLOOKUP($B853,Conteo_municipios!$A$2:$I$1123,9)</f>
        <v>4.5</v>
      </c>
      <c r="G853" s="5">
        <v>5</v>
      </c>
      <c r="H853" s="5">
        <v>0.25</v>
      </c>
      <c r="I853" s="5" t="s">
        <v>21</v>
      </c>
      <c r="J853" s="4" t="s">
        <v>13</v>
      </c>
      <c r="K853" s="1" t="str">
        <f>IF(E853&gt;=160000,"Intermedia",IF(E853&gt;=40000,IF(F853&gt;=7,"Intermedia","Pequeña"),IF(E853&gt;=20000,"Tipo I_II","Resto")))</f>
        <v>Resto</v>
      </c>
      <c r="L853" s="2" t="str">
        <f t="shared" si="18"/>
        <v>Resto</v>
      </c>
      <c r="N853" s="49"/>
      <c r="O853" s="50"/>
      <c r="P853" s="50"/>
      <c r="Q853" s="50"/>
    </row>
    <row r="854" spans="1:17" x14ac:dyDescent="0.25">
      <c r="A854" s="61" t="s">
        <v>1283</v>
      </c>
      <c r="B854" s="65">
        <v>68147</v>
      </c>
      <c r="C854" s="3" t="s">
        <v>36</v>
      </c>
      <c r="D854" s="3" t="s">
        <v>1284</v>
      </c>
      <c r="E854" s="1">
        <f>VLOOKUP($B854,Conteo_municipios!$A$2:$I$1123,5)</f>
        <v>3311</v>
      </c>
      <c r="F854" s="75">
        <f>VLOOKUP($B854,Conteo_municipios!$A$2:$I$1123,9)</f>
        <v>4.0999999999999996</v>
      </c>
      <c r="G854" s="5">
        <v>5</v>
      </c>
      <c r="H854" s="5">
        <v>0.25</v>
      </c>
      <c r="I854" s="5" t="s">
        <v>21</v>
      </c>
      <c r="J854" s="4" t="s">
        <v>13</v>
      </c>
      <c r="K854" s="1" t="str">
        <f>IF(E854&gt;=160000,"Intermedia",IF(E854&gt;=40000,IF(F854&gt;=7,"Intermedia","Pequeña"),IF(E854&gt;=20000,"Tipo I_II","Resto")))</f>
        <v>Resto</v>
      </c>
      <c r="L854" s="2" t="str">
        <f t="shared" si="18"/>
        <v>Resto</v>
      </c>
      <c r="N854" s="49"/>
      <c r="O854" s="50"/>
      <c r="P854" s="50"/>
      <c r="Q854" s="50"/>
    </row>
    <row r="855" spans="1:17" x14ac:dyDescent="0.25">
      <c r="A855" s="61" t="s">
        <v>1987</v>
      </c>
      <c r="B855" s="65">
        <v>68152</v>
      </c>
      <c r="C855" s="3" t="s">
        <v>36</v>
      </c>
      <c r="D855" s="3" t="s">
        <v>1988</v>
      </c>
      <c r="E855" s="1">
        <f>VLOOKUP($B855,Conteo_municipios!$A$2:$I$1123,5)</f>
        <v>731</v>
      </c>
      <c r="F855" s="75">
        <f>VLOOKUP($B855,Conteo_municipios!$A$2:$I$1123,9)</f>
        <v>2.9</v>
      </c>
      <c r="G855" s="5">
        <v>5</v>
      </c>
      <c r="H855" s="5">
        <v>0.25</v>
      </c>
      <c r="I855" s="5" t="s">
        <v>21</v>
      </c>
      <c r="J855" s="4" t="s">
        <v>13</v>
      </c>
      <c r="K855" s="1" t="str">
        <f>IF(E855&gt;=160000,"Intermedia",IF(E855&gt;=40000,IF(F855&gt;=7,"Intermedia","Pequeña"),IF(E855&gt;=20000,"Tipo I_II","Resto")))</f>
        <v>Resto</v>
      </c>
      <c r="L855" s="2" t="str">
        <f t="shared" si="18"/>
        <v>Resto</v>
      </c>
      <c r="N855" s="49"/>
      <c r="O855" s="50"/>
      <c r="P855" s="50"/>
      <c r="Q855" s="50"/>
    </row>
    <row r="856" spans="1:17" x14ac:dyDescent="0.25">
      <c r="A856" s="61" t="s">
        <v>2038</v>
      </c>
      <c r="B856" s="65">
        <v>68160</v>
      </c>
      <c r="C856" s="3" t="s">
        <v>36</v>
      </c>
      <c r="D856" s="3" t="s">
        <v>2039</v>
      </c>
      <c r="E856" s="1">
        <f>VLOOKUP($B856,Conteo_municipios!$A$2:$I$1123,5)</f>
        <v>425</v>
      </c>
      <c r="F856" s="75">
        <f>VLOOKUP($B856,Conteo_municipios!$A$2:$I$1123,9)</f>
        <v>3.6</v>
      </c>
      <c r="G856" s="5">
        <v>5</v>
      </c>
      <c r="H856" s="5">
        <v>0.25</v>
      </c>
      <c r="I856" s="5" t="s">
        <v>21</v>
      </c>
      <c r="J856" s="4" t="s">
        <v>13</v>
      </c>
      <c r="K856" s="1" t="str">
        <f>IF(E856&gt;=160000,"Intermedia",IF(E856&gt;=40000,IF(F856&gt;=7,"Intermedia","Pequeña"),IF(E856&gt;=20000,"Tipo I_II","Resto")))</f>
        <v>Resto</v>
      </c>
      <c r="L856" s="2" t="str">
        <f t="shared" si="18"/>
        <v>Resto</v>
      </c>
      <c r="N856" s="49"/>
      <c r="O856" s="50"/>
      <c r="P856" s="50"/>
      <c r="Q856" s="50"/>
    </row>
    <row r="857" spans="1:17" x14ac:dyDescent="0.25">
      <c r="A857" s="61" t="s">
        <v>1410</v>
      </c>
      <c r="B857" s="65">
        <v>68162</v>
      </c>
      <c r="C857" s="3" t="s">
        <v>36</v>
      </c>
      <c r="D857" s="3" t="s">
        <v>1411</v>
      </c>
      <c r="E857" s="1">
        <f>VLOOKUP($B857,Conteo_municipios!$A$2:$I$1123,5)</f>
        <v>3328</v>
      </c>
      <c r="F857" s="75">
        <f>VLOOKUP($B857,Conteo_municipios!$A$2:$I$1123,9)</f>
        <v>5.8</v>
      </c>
      <c r="G857" s="5">
        <v>5</v>
      </c>
      <c r="H857" s="5">
        <v>0.25</v>
      </c>
      <c r="I857" s="5" t="s">
        <v>21</v>
      </c>
      <c r="J857" s="4" t="s">
        <v>13</v>
      </c>
      <c r="K857" s="1" t="str">
        <f>IF(E857&gt;=160000,"Intermedia",IF(E857&gt;=40000,IF(F857&gt;=7,"Intermedia","Pequeña"),IF(E857&gt;=20000,"Tipo I_II","Resto")))</f>
        <v>Resto</v>
      </c>
      <c r="L857" s="2" t="str">
        <f t="shared" si="18"/>
        <v>Resto</v>
      </c>
      <c r="N857" s="49"/>
      <c r="O857" s="50"/>
      <c r="P857" s="50"/>
      <c r="Q857" s="50"/>
    </row>
    <row r="858" spans="1:17" x14ac:dyDescent="0.25">
      <c r="A858" s="61" t="s">
        <v>882</v>
      </c>
      <c r="B858" s="65">
        <v>68167</v>
      </c>
      <c r="C858" s="3" t="s">
        <v>36</v>
      </c>
      <c r="D858" s="3" t="s">
        <v>883</v>
      </c>
      <c r="E858" s="1">
        <f>VLOOKUP($B858,Conteo_municipios!$A$2:$I$1123,5)</f>
        <v>6980</v>
      </c>
      <c r="F858" s="75">
        <f>VLOOKUP($B858,Conteo_municipios!$A$2:$I$1123,9)</f>
        <v>3.3000000000000003</v>
      </c>
      <c r="G858" s="5">
        <v>4</v>
      </c>
      <c r="H858" s="5">
        <v>0.2</v>
      </c>
      <c r="I858" s="5" t="s">
        <v>21</v>
      </c>
      <c r="J858" s="4" t="s">
        <v>13</v>
      </c>
      <c r="K858" s="1" t="str">
        <f>IF(E858&gt;=160000,"Intermedia",IF(E858&gt;=40000,IF(F858&gt;=7,"Intermedia","Pequeña"),IF(E858&gt;=20000,"Tipo I_II","Resto")))</f>
        <v>Resto</v>
      </c>
      <c r="L858" s="2" t="str">
        <f t="shared" si="18"/>
        <v>Resto</v>
      </c>
      <c r="N858" s="49"/>
      <c r="O858" s="50"/>
      <c r="P858" s="50"/>
      <c r="Q858" s="50"/>
    </row>
    <row r="859" spans="1:17" x14ac:dyDescent="0.25">
      <c r="A859" s="61" t="s">
        <v>2001</v>
      </c>
      <c r="B859" s="65">
        <v>68169</v>
      </c>
      <c r="C859" s="3" t="s">
        <v>36</v>
      </c>
      <c r="D859" s="3" t="s">
        <v>2002</v>
      </c>
      <c r="E859" s="1">
        <f>VLOOKUP($B859,Conteo_municipios!$A$2:$I$1123,5)</f>
        <v>683</v>
      </c>
      <c r="F859" s="75">
        <f>VLOOKUP($B859,Conteo_municipios!$A$2:$I$1123,9)</f>
        <v>2.4</v>
      </c>
      <c r="G859" s="5">
        <v>5</v>
      </c>
      <c r="H859" s="5">
        <v>0.25</v>
      </c>
      <c r="I859" s="5" t="s">
        <v>21</v>
      </c>
      <c r="J859" s="4" t="s">
        <v>13</v>
      </c>
      <c r="K859" s="1" t="str">
        <f>IF(E859&gt;=160000,"Intermedia",IF(E859&gt;=40000,IF(F859&gt;=7,"Intermedia","Pequeña"),IF(E859&gt;=20000,"Tipo I_II","Resto")))</f>
        <v>Resto</v>
      </c>
      <c r="L859" s="2" t="str">
        <f t="shared" si="18"/>
        <v>Resto</v>
      </c>
      <c r="N859" s="49"/>
      <c r="O859" s="50"/>
      <c r="P859" s="50"/>
      <c r="Q859" s="50"/>
    </row>
    <row r="860" spans="1:17" x14ac:dyDescent="0.25">
      <c r="A860" s="61" t="s">
        <v>1899</v>
      </c>
      <c r="B860" s="65">
        <v>68176</v>
      </c>
      <c r="C860" s="3" t="s">
        <v>36</v>
      </c>
      <c r="D860" s="3" t="s">
        <v>1900</v>
      </c>
      <c r="E860" s="1">
        <f>VLOOKUP($B860,Conteo_municipios!$A$2:$I$1123,5)</f>
        <v>729</v>
      </c>
      <c r="F860" s="75">
        <f>VLOOKUP($B860,Conteo_municipios!$A$2:$I$1123,9)</f>
        <v>3.2</v>
      </c>
      <c r="G860" s="5">
        <v>3</v>
      </c>
      <c r="H860" s="5">
        <v>0.15</v>
      </c>
      <c r="I860" s="5" t="s">
        <v>12</v>
      </c>
      <c r="J860" s="4" t="s">
        <v>13</v>
      </c>
      <c r="K860" s="1" t="str">
        <f>IF(E860&gt;=160000,"Intermedia",IF(E860&gt;=40000,IF(F860&gt;=7,"Intermedia","Pequeña"),IF(E860&gt;=20000,"Tipo I_II","Resto")))</f>
        <v>Resto</v>
      </c>
      <c r="L860" s="2" t="str">
        <f t="shared" si="18"/>
        <v>Resto</v>
      </c>
      <c r="N860" s="49"/>
      <c r="O860" s="50"/>
      <c r="P860" s="50"/>
      <c r="Q860" s="50"/>
    </row>
    <row r="861" spans="1:17" x14ac:dyDescent="0.25">
      <c r="A861" s="61" t="s">
        <v>2015</v>
      </c>
      <c r="B861" s="65">
        <v>68179</v>
      </c>
      <c r="C861" s="3" t="s">
        <v>36</v>
      </c>
      <c r="D861" s="3" t="s">
        <v>2016</v>
      </c>
      <c r="E861" s="1">
        <f>VLOOKUP($B861,Conteo_municipios!$A$2:$I$1123,5)</f>
        <v>658</v>
      </c>
      <c r="F861" s="75">
        <f>VLOOKUP($B861,Conteo_municipios!$A$2:$I$1123,9)</f>
        <v>3.1</v>
      </c>
      <c r="G861" s="5">
        <v>3</v>
      </c>
      <c r="H861" s="5">
        <v>0.15</v>
      </c>
      <c r="I861" s="5" t="s">
        <v>12</v>
      </c>
      <c r="J861" s="4" t="s">
        <v>13</v>
      </c>
      <c r="K861" s="1" t="str">
        <f>IF(E861&gt;=160000,"Intermedia",IF(E861&gt;=40000,IF(F861&gt;=7,"Intermedia","Pequeña"),IF(E861&gt;=20000,"Tipo I_II","Resto")))</f>
        <v>Resto</v>
      </c>
      <c r="L861" s="2" t="str">
        <f t="shared" si="18"/>
        <v>Resto</v>
      </c>
      <c r="N861" s="49"/>
      <c r="O861" s="50"/>
      <c r="P861" s="50"/>
      <c r="Q861" s="50"/>
    </row>
    <row r="862" spans="1:17" x14ac:dyDescent="0.25">
      <c r="A862" s="61" t="s">
        <v>501</v>
      </c>
      <c r="B862" s="65">
        <v>68190</v>
      </c>
      <c r="C862" s="3" t="s">
        <v>36</v>
      </c>
      <c r="D862" s="3" t="s">
        <v>502</v>
      </c>
      <c r="E862" s="1">
        <f>VLOOKUP($B862,Conteo_municipios!$A$2:$I$1123,5)</f>
        <v>16406</v>
      </c>
      <c r="F862" s="75">
        <f>VLOOKUP($B862,Conteo_municipios!$A$2:$I$1123,9)</f>
        <v>3.4</v>
      </c>
      <c r="G862" s="5">
        <v>3</v>
      </c>
      <c r="H862" s="5">
        <v>0.15</v>
      </c>
      <c r="I862" s="5" t="s">
        <v>12</v>
      </c>
      <c r="J862" s="4" t="s">
        <v>13</v>
      </c>
      <c r="K862" s="1" t="str">
        <f>IF(E862&gt;=160000,"Intermedia",IF(E862&gt;=40000,IF(F862&gt;=7,"Intermedia","Pequeña"),IF(E862&gt;=20000,"Tipo I_II","Resto")))</f>
        <v>Resto</v>
      </c>
      <c r="L862" s="2" t="str">
        <f t="shared" si="18"/>
        <v>Resto</v>
      </c>
      <c r="N862" s="49"/>
      <c r="O862" s="50"/>
      <c r="P862" s="50"/>
      <c r="Q862" s="50"/>
    </row>
    <row r="863" spans="1:17" x14ac:dyDescent="0.25">
      <c r="A863" s="61" t="s">
        <v>1408</v>
      </c>
      <c r="B863" s="65">
        <v>68207</v>
      </c>
      <c r="C863" s="3" t="s">
        <v>36</v>
      </c>
      <c r="D863" s="3" t="s">
        <v>1409</v>
      </c>
      <c r="E863" s="1">
        <f>VLOOKUP($B863,Conteo_municipios!$A$2:$I$1123,5)</f>
        <v>2708</v>
      </c>
      <c r="F863" s="75">
        <f>VLOOKUP($B863,Conteo_municipios!$A$2:$I$1123,9)</f>
        <v>3.5</v>
      </c>
      <c r="G863" s="5">
        <v>5</v>
      </c>
      <c r="H863" s="5">
        <v>0.25</v>
      </c>
      <c r="I863" s="5" t="s">
        <v>21</v>
      </c>
      <c r="J863" s="4" t="s">
        <v>13</v>
      </c>
      <c r="K863" s="1" t="str">
        <f>IF(E863&gt;=160000,"Intermedia",IF(E863&gt;=40000,IF(F863&gt;=7,"Intermedia","Pequeña"),IF(E863&gt;=20000,"Tipo I_II","Resto")))</f>
        <v>Resto</v>
      </c>
      <c r="L863" s="2" t="str">
        <f t="shared" si="18"/>
        <v>Resto</v>
      </c>
      <c r="N863" s="49"/>
      <c r="O863" s="50"/>
      <c r="P863" s="50"/>
      <c r="Q863" s="50"/>
    </row>
    <row r="864" spans="1:17" x14ac:dyDescent="0.25">
      <c r="A864" s="61" t="s">
        <v>2076</v>
      </c>
      <c r="B864" s="65">
        <v>68209</v>
      </c>
      <c r="C864" s="3" t="s">
        <v>36</v>
      </c>
      <c r="D864" s="3" t="s">
        <v>2077</v>
      </c>
      <c r="E864" s="1">
        <f>VLOOKUP($B864,Conteo_municipios!$A$2:$I$1123,5)</f>
        <v>652</v>
      </c>
      <c r="F864" s="75">
        <f>VLOOKUP($B864,Conteo_municipios!$A$2:$I$1123,9)</f>
        <v>4</v>
      </c>
      <c r="G864" s="5">
        <v>4</v>
      </c>
      <c r="H864" s="5">
        <v>0.2</v>
      </c>
      <c r="I864" s="5" t="s">
        <v>21</v>
      </c>
      <c r="J864" s="4" t="s">
        <v>13</v>
      </c>
      <c r="K864" s="1" t="str">
        <f>IF(E864&gt;=160000,"Intermedia",IF(E864&gt;=40000,IF(F864&gt;=7,"Intermedia","Pequeña"),IF(E864&gt;=20000,"Tipo I_II","Resto")))</f>
        <v>Resto</v>
      </c>
      <c r="L864" s="2" t="str">
        <f t="shared" si="18"/>
        <v>Resto</v>
      </c>
      <c r="N864" s="49"/>
      <c r="O864" s="50"/>
      <c r="P864" s="50"/>
      <c r="Q864" s="50"/>
    </row>
    <row r="865" spans="1:17" x14ac:dyDescent="0.25">
      <c r="A865" s="61" t="s">
        <v>1334</v>
      </c>
      <c r="B865" s="65">
        <v>68211</v>
      </c>
      <c r="C865" s="3" t="s">
        <v>36</v>
      </c>
      <c r="D865" s="3" t="s">
        <v>1335</v>
      </c>
      <c r="E865" s="1">
        <f>VLOOKUP($B865,Conteo_municipios!$A$2:$I$1123,5)</f>
        <v>2433</v>
      </c>
      <c r="F865" s="75">
        <f>VLOOKUP($B865,Conteo_municipios!$A$2:$I$1123,9)</f>
        <v>2.6</v>
      </c>
      <c r="G865" s="5">
        <v>3</v>
      </c>
      <c r="H865" s="5">
        <v>0.15</v>
      </c>
      <c r="I865" s="5" t="s">
        <v>12</v>
      </c>
      <c r="J865" s="4" t="s">
        <v>13</v>
      </c>
      <c r="K865" s="1" t="str">
        <f>IF(E865&gt;=160000,"Intermedia",IF(E865&gt;=40000,IF(F865&gt;=7,"Intermedia","Pequeña"),IF(E865&gt;=20000,"Tipo I_II","Resto")))</f>
        <v>Resto</v>
      </c>
      <c r="L865" s="2" t="str">
        <f t="shared" si="18"/>
        <v>Resto</v>
      </c>
      <c r="N865" s="49"/>
      <c r="O865" s="50"/>
      <c r="P865" s="50"/>
      <c r="Q865" s="50"/>
    </row>
    <row r="866" spans="1:17" x14ac:dyDescent="0.25">
      <c r="A866" s="61" t="s">
        <v>1970</v>
      </c>
      <c r="B866" s="65">
        <v>68217</v>
      </c>
      <c r="C866" s="3" t="s">
        <v>36</v>
      </c>
      <c r="D866" s="3" t="s">
        <v>1971</v>
      </c>
      <c r="E866" s="1">
        <f>VLOOKUP($B866,Conteo_municipios!$A$2:$I$1123,5)</f>
        <v>953</v>
      </c>
      <c r="F866" s="75">
        <f>VLOOKUP($B866,Conteo_municipios!$A$2:$I$1123,9)</f>
        <v>2.8000000000000003</v>
      </c>
      <c r="G866" s="5">
        <v>4</v>
      </c>
      <c r="H866" s="5">
        <v>0.2</v>
      </c>
      <c r="I866" s="5" t="s">
        <v>21</v>
      </c>
      <c r="J866" s="4" t="s">
        <v>13</v>
      </c>
      <c r="K866" s="1" t="str">
        <f>IF(E866&gt;=160000,"Intermedia",IF(E866&gt;=40000,IF(F866&gt;=7,"Intermedia","Pequeña"),IF(E866&gt;=20000,"Tipo I_II","Resto")))</f>
        <v>Resto</v>
      </c>
      <c r="L866" s="2" t="str">
        <f t="shared" si="18"/>
        <v>Resto</v>
      </c>
      <c r="N866" s="49"/>
      <c r="O866" s="50"/>
      <c r="P866" s="50"/>
      <c r="Q866" s="50"/>
    </row>
    <row r="867" spans="1:17" x14ac:dyDescent="0.25">
      <c r="A867" s="61" t="s">
        <v>1252</v>
      </c>
      <c r="B867" s="65">
        <v>68229</v>
      </c>
      <c r="C867" s="3" t="s">
        <v>36</v>
      </c>
      <c r="D867" s="3" t="s">
        <v>1253</v>
      </c>
      <c r="E867" s="1">
        <f>VLOOKUP($B867,Conteo_municipios!$A$2:$I$1123,5)</f>
        <v>4521</v>
      </c>
      <c r="F867" s="75">
        <f>VLOOKUP($B867,Conteo_municipios!$A$2:$I$1123,9)</f>
        <v>3.8000000000000003</v>
      </c>
      <c r="G867" s="5">
        <v>4</v>
      </c>
      <c r="H867" s="5">
        <v>0.2</v>
      </c>
      <c r="I867" s="5" t="s">
        <v>21</v>
      </c>
      <c r="J867" s="4" t="s">
        <v>13</v>
      </c>
      <c r="K867" s="1" t="str">
        <f>IF(E867&gt;=160000,"Intermedia",IF(E867&gt;=40000,IF(F867&gt;=7,"Intermedia","Pequeña"),IF(E867&gt;=20000,"Tipo I_II","Resto")))</f>
        <v>Resto</v>
      </c>
      <c r="L867" s="2" t="str">
        <f t="shared" si="18"/>
        <v>Resto</v>
      </c>
      <c r="N867" s="49"/>
      <c r="O867" s="50"/>
      <c r="P867" s="50"/>
      <c r="Q867" s="50"/>
    </row>
    <row r="868" spans="1:17" x14ac:dyDescent="0.25">
      <c r="A868" s="61" t="s">
        <v>1010</v>
      </c>
      <c r="B868" s="65">
        <v>68235</v>
      </c>
      <c r="C868" s="3" t="s">
        <v>36</v>
      </c>
      <c r="D868" s="3" t="s">
        <v>1011</v>
      </c>
      <c r="E868" s="1">
        <f>VLOOKUP($B868,Conteo_municipios!$A$2:$I$1123,5)</f>
        <v>3230</v>
      </c>
      <c r="F868" s="75">
        <f>VLOOKUP($B868,Conteo_municipios!$A$2:$I$1123,9)</f>
        <v>6.3</v>
      </c>
      <c r="G868" s="5">
        <v>3</v>
      </c>
      <c r="H868" s="5">
        <v>0.15</v>
      </c>
      <c r="I868" s="5" t="s">
        <v>12</v>
      </c>
      <c r="J868" s="4" t="s">
        <v>13</v>
      </c>
      <c r="K868" s="1" t="str">
        <f>IF(E868&gt;=160000,"Intermedia",IF(E868&gt;=40000,IF(F868&gt;=7,"Intermedia","Pequeña"),IF(E868&gt;=20000,"Tipo I_II","Resto")))</f>
        <v>Resto</v>
      </c>
      <c r="L868" s="2" t="str">
        <f t="shared" si="18"/>
        <v>Resto</v>
      </c>
      <c r="N868" s="49"/>
      <c r="O868" s="50"/>
      <c r="P868" s="50"/>
      <c r="Q868" s="50"/>
    </row>
    <row r="869" spans="1:17" x14ac:dyDescent="0.25">
      <c r="A869" s="61" t="s">
        <v>2053</v>
      </c>
      <c r="B869" s="65">
        <v>68245</v>
      </c>
      <c r="C869" s="3" t="s">
        <v>36</v>
      </c>
      <c r="D869" s="3" t="s">
        <v>2054</v>
      </c>
      <c r="E869" s="1">
        <f>VLOOKUP($B869,Conteo_municipios!$A$2:$I$1123,5)</f>
        <v>725</v>
      </c>
      <c r="F869" s="75">
        <f>VLOOKUP($B869,Conteo_municipios!$A$2:$I$1123,9)</f>
        <v>3.2</v>
      </c>
      <c r="G869" s="5">
        <v>3</v>
      </c>
      <c r="H869" s="5">
        <v>0.15</v>
      </c>
      <c r="I869" s="5" t="s">
        <v>12</v>
      </c>
      <c r="J869" s="4" t="s">
        <v>13</v>
      </c>
      <c r="K869" s="1" t="str">
        <f>IF(E869&gt;=160000,"Intermedia",IF(E869&gt;=40000,IF(F869&gt;=7,"Intermedia","Pequeña"),IF(E869&gt;=20000,"Tipo I_II","Resto")))</f>
        <v>Resto</v>
      </c>
      <c r="L869" s="2" t="str">
        <f t="shared" si="18"/>
        <v>Resto</v>
      </c>
      <c r="N869" s="49"/>
      <c r="O869" s="50"/>
      <c r="P869" s="50"/>
      <c r="Q869" s="50"/>
    </row>
    <row r="870" spans="1:17" x14ac:dyDescent="0.25">
      <c r="A870" s="61" t="s">
        <v>1905</v>
      </c>
      <c r="B870" s="65">
        <v>68250</v>
      </c>
      <c r="C870" s="3" t="s">
        <v>36</v>
      </c>
      <c r="D870" s="3" t="s">
        <v>1352</v>
      </c>
      <c r="E870" s="1">
        <f>VLOOKUP($B870,Conteo_municipios!$A$2:$I$1123,5)</f>
        <v>1098</v>
      </c>
      <c r="F870" s="75">
        <f>VLOOKUP($B870,Conteo_municipios!$A$2:$I$1123,9)</f>
        <v>2.8000000000000003</v>
      </c>
      <c r="G870" s="5">
        <v>3</v>
      </c>
      <c r="H870" s="5">
        <v>0.15</v>
      </c>
      <c r="I870" s="5" t="s">
        <v>12</v>
      </c>
      <c r="J870" s="4" t="s">
        <v>13</v>
      </c>
      <c r="K870" s="1" t="str">
        <f>IF(E870&gt;=160000,"Intermedia",IF(E870&gt;=40000,IF(F870&gt;=7,"Intermedia","Pequeña"),IF(E870&gt;=20000,"Tipo I_II","Resto")))</f>
        <v>Resto</v>
      </c>
      <c r="L870" s="2" t="str">
        <f t="shared" si="18"/>
        <v>Resto</v>
      </c>
      <c r="N870" s="49"/>
      <c r="O870" s="50"/>
      <c r="P870" s="50"/>
      <c r="Q870" s="50"/>
    </row>
    <row r="871" spans="1:17" x14ac:dyDescent="0.25">
      <c r="A871" s="61" t="s">
        <v>934</v>
      </c>
      <c r="B871" s="65">
        <v>68255</v>
      </c>
      <c r="C871" s="3" t="s">
        <v>36</v>
      </c>
      <c r="D871" s="3" t="s">
        <v>935</v>
      </c>
      <c r="E871" s="1">
        <f>VLOOKUP($B871,Conteo_municipios!$A$2:$I$1123,5)</f>
        <v>7623</v>
      </c>
      <c r="F871" s="75">
        <f>VLOOKUP($B871,Conteo_municipios!$A$2:$I$1123,9)</f>
        <v>4</v>
      </c>
      <c r="G871" s="5">
        <v>5</v>
      </c>
      <c r="H871" s="5">
        <v>0.25</v>
      </c>
      <c r="I871" s="5" t="s">
        <v>21</v>
      </c>
      <c r="J871" s="4" t="s">
        <v>13</v>
      </c>
      <c r="K871" s="1" t="str">
        <f>IF(E871&gt;=160000,"Intermedia",IF(E871&gt;=40000,IF(F871&gt;=7,"Intermedia","Pequeña"),IF(E871&gt;=20000,"Tipo I_II","Resto")))</f>
        <v>Resto</v>
      </c>
      <c r="L871" s="2" t="str">
        <f t="shared" si="18"/>
        <v>Resto</v>
      </c>
      <c r="N871" s="49"/>
      <c r="O871" s="50"/>
      <c r="P871" s="50"/>
      <c r="Q871" s="50"/>
    </row>
    <row r="872" spans="1:17" x14ac:dyDescent="0.25">
      <c r="A872" s="61" t="s">
        <v>2057</v>
      </c>
      <c r="B872" s="65">
        <v>68264</v>
      </c>
      <c r="C872" s="3" t="s">
        <v>36</v>
      </c>
      <c r="D872" s="3" t="s">
        <v>2058</v>
      </c>
      <c r="E872" s="1">
        <f>VLOOKUP($B872,Conteo_municipios!$A$2:$I$1123,5)</f>
        <v>514</v>
      </c>
      <c r="F872" s="75">
        <f>VLOOKUP($B872,Conteo_municipios!$A$2:$I$1123,9)</f>
        <v>4</v>
      </c>
      <c r="G872" s="5">
        <v>4</v>
      </c>
      <c r="H872" s="5">
        <v>0.2</v>
      </c>
      <c r="I872" s="5" t="s">
        <v>21</v>
      </c>
      <c r="J872" s="4" t="s">
        <v>13</v>
      </c>
      <c r="K872" s="1" t="str">
        <f>IF(E872&gt;=160000,"Intermedia",IF(E872&gt;=40000,IF(F872&gt;=7,"Intermedia","Pequeña"),IF(E872&gt;=20000,"Tipo I_II","Resto")))</f>
        <v>Resto</v>
      </c>
      <c r="L872" s="2" t="str">
        <f t="shared" si="18"/>
        <v>Resto</v>
      </c>
      <c r="N872" s="49"/>
      <c r="O872" s="50"/>
      <c r="P872" s="50"/>
      <c r="Q872" s="50"/>
    </row>
    <row r="873" spans="1:17" x14ac:dyDescent="0.25">
      <c r="A873" s="61" t="s">
        <v>1982</v>
      </c>
      <c r="B873" s="65">
        <v>68266</v>
      </c>
      <c r="C873" s="3" t="s">
        <v>36</v>
      </c>
      <c r="D873" s="3" t="s">
        <v>1983</v>
      </c>
      <c r="E873" s="1">
        <f>VLOOKUP($B873,Conteo_municipios!$A$2:$I$1123,5)</f>
        <v>902</v>
      </c>
      <c r="F873" s="75">
        <f>VLOOKUP($B873,Conteo_municipios!$A$2:$I$1123,9)</f>
        <v>3.4</v>
      </c>
      <c r="G873" s="5">
        <v>5</v>
      </c>
      <c r="H873" s="5">
        <v>0.25</v>
      </c>
      <c r="I873" s="5" t="s">
        <v>21</v>
      </c>
      <c r="J873" s="4" t="s">
        <v>13</v>
      </c>
      <c r="K873" s="1" t="str">
        <f>IF(E873&gt;=160000,"Intermedia",IF(E873&gt;=40000,IF(F873&gt;=7,"Intermedia","Pequeña"),IF(E873&gt;=20000,"Tipo I_II","Resto")))</f>
        <v>Resto</v>
      </c>
      <c r="L873" s="2" t="str">
        <f t="shared" si="18"/>
        <v>Resto</v>
      </c>
      <c r="N873" s="49"/>
      <c r="O873" s="50"/>
      <c r="P873" s="50"/>
      <c r="Q873" s="50"/>
    </row>
    <row r="874" spans="1:17" x14ac:dyDescent="0.25">
      <c r="A874" s="61" t="s">
        <v>1737</v>
      </c>
      <c r="B874" s="65">
        <v>68271</v>
      </c>
      <c r="C874" s="3" t="s">
        <v>36</v>
      </c>
      <c r="D874" s="3" t="s">
        <v>1738</v>
      </c>
      <c r="E874" s="1">
        <f>VLOOKUP($B874,Conteo_municipios!$A$2:$I$1123,5)</f>
        <v>1260</v>
      </c>
      <c r="F874" s="75">
        <f>VLOOKUP($B874,Conteo_municipios!$A$2:$I$1123,9)</f>
        <v>2.3000000000000003</v>
      </c>
      <c r="G874" s="5">
        <v>3</v>
      </c>
      <c r="H874" s="5">
        <v>0.15</v>
      </c>
      <c r="I874" s="5" t="s">
        <v>12</v>
      </c>
      <c r="J874" s="4" t="s">
        <v>13</v>
      </c>
      <c r="K874" s="1" t="str">
        <f>IF(E874&gt;=160000,"Intermedia",IF(E874&gt;=40000,IF(F874&gt;=7,"Intermedia","Pequeña"),IF(E874&gt;=20000,"Tipo I_II","Resto")))</f>
        <v>Resto</v>
      </c>
      <c r="L874" s="2" t="str">
        <f t="shared" si="18"/>
        <v>Resto</v>
      </c>
      <c r="N874" s="49"/>
      <c r="O874" s="50"/>
      <c r="P874" s="50"/>
      <c r="Q874" s="50"/>
    </row>
    <row r="875" spans="1:17" x14ac:dyDescent="0.25">
      <c r="A875" s="61" t="s">
        <v>78</v>
      </c>
      <c r="B875" s="64">
        <v>68276</v>
      </c>
      <c r="C875" s="1" t="s">
        <v>36</v>
      </c>
      <c r="D875" s="1" t="s">
        <v>79</v>
      </c>
      <c r="E875" s="1">
        <f>VLOOKUP($B875,Conteo_municipios!$A$2:$I$1123,5)</f>
        <v>267584</v>
      </c>
      <c r="F875" s="75">
        <f>VLOOKUP($B875,Conteo_municipios!$A$2:$I$1123,9)</f>
        <v>7</v>
      </c>
      <c r="G875" s="4">
        <v>5</v>
      </c>
      <c r="H875" s="4">
        <v>0.25</v>
      </c>
      <c r="I875" s="4" t="s">
        <v>21</v>
      </c>
      <c r="J875" s="4" t="s">
        <v>13</v>
      </c>
      <c r="K875" s="1" t="str">
        <f>IF(E875&gt;=160000,"Intermedia",IF(E875&gt;=40000,IF(F875&gt;=7,"Intermedia","Pequeña"),IF(E875&gt;=20000,"Tipo I_II","Resto")))</f>
        <v>Intermedia</v>
      </c>
      <c r="L875" s="2" t="str">
        <f t="shared" si="18"/>
        <v>Intermedia_H</v>
      </c>
      <c r="N875" s="49"/>
      <c r="O875" s="50"/>
      <c r="P875" s="50"/>
      <c r="Q875" s="50"/>
    </row>
    <row r="876" spans="1:17" x14ac:dyDescent="0.25">
      <c r="A876" s="61" t="s">
        <v>1917</v>
      </c>
      <c r="B876" s="65">
        <v>68296</v>
      </c>
      <c r="C876" s="3" t="s">
        <v>36</v>
      </c>
      <c r="D876" s="3" t="s">
        <v>1918</v>
      </c>
      <c r="E876" s="1">
        <f>VLOOKUP($B876,Conteo_municipios!$A$2:$I$1123,5)</f>
        <v>755</v>
      </c>
      <c r="F876" s="75">
        <f>VLOOKUP($B876,Conteo_municipios!$A$2:$I$1123,9)</f>
        <v>13.299999999999999</v>
      </c>
      <c r="G876" s="5">
        <v>3</v>
      </c>
      <c r="H876" s="5">
        <v>0.15</v>
      </c>
      <c r="I876" s="5" t="s">
        <v>12</v>
      </c>
      <c r="J876" s="4" t="s">
        <v>13</v>
      </c>
      <c r="K876" s="1" t="str">
        <f>IF(E876&gt;=160000,"Intermedia",IF(E876&gt;=40000,IF(F876&gt;=7,"Intermedia","Pequeña"),IF(E876&gt;=20000,"Tipo I_II","Resto")))</f>
        <v>Resto</v>
      </c>
      <c r="L876" s="2" t="str">
        <f t="shared" si="18"/>
        <v>Resto</v>
      </c>
      <c r="N876" s="49"/>
      <c r="O876" s="50"/>
      <c r="P876" s="50"/>
      <c r="Q876" s="50"/>
    </row>
    <row r="877" spans="1:17" x14ac:dyDescent="0.25">
      <c r="A877" s="61" t="s">
        <v>2055</v>
      </c>
      <c r="B877" s="65">
        <v>68298</v>
      </c>
      <c r="C877" s="3" t="s">
        <v>36</v>
      </c>
      <c r="D877" s="3" t="s">
        <v>2056</v>
      </c>
      <c r="E877" s="1">
        <f>VLOOKUP($B877,Conteo_municipios!$A$2:$I$1123,5)</f>
        <v>742</v>
      </c>
      <c r="F877" s="75">
        <f>VLOOKUP($B877,Conteo_municipios!$A$2:$I$1123,9)</f>
        <v>4.3</v>
      </c>
      <c r="G877" s="5">
        <v>4</v>
      </c>
      <c r="H877" s="5">
        <v>0.2</v>
      </c>
      <c r="I877" s="5" t="s">
        <v>21</v>
      </c>
      <c r="J877" s="4" t="s">
        <v>13</v>
      </c>
      <c r="K877" s="1" t="str">
        <f>IF(E877&gt;=160000,"Intermedia",IF(E877&gt;=40000,IF(F877&gt;=7,"Intermedia","Pequeña"),IF(E877&gt;=20000,"Tipo I_II","Resto")))</f>
        <v>Resto</v>
      </c>
      <c r="L877" s="2" t="str">
        <f t="shared" si="18"/>
        <v>Resto</v>
      </c>
      <c r="N877" s="49"/>
      <c r="O877" s="50"/>
      <c r="P877" s="50"/>
      <c r="Q877" s="50"/>
    </row>
    <row r="878" spans="1:17" x14ac:dyDescent="0.25">
      <c r="A878" s="61" t="s">
        <v>107</v>
      </c>
      <c r="B878" s="65">
        <v>68307</v>
      </c>
      <c r="C878" s="3" t="s">
        <v>36</v>
      </c>
      <c r="D878" s="3" t="s">
        <v>108</v>
      </c>
      <c r="E878" s="1">
        <f>VLOOKUP($B878,Conteo_municipios!$A$2:$I$1123,5)</f>
        <v>137209</v>
      </c>
      <c r="F878" s="75">
        <f>VLOOKUP($B878,Conteo_municipios!$A$2:$I$1123,9)</f>
        <v>5.3999999999999995</v>
      </c>
      <c r="G878" s="5">
        <v>4</v>
      </c>
      <c r="H878" s="5">
        <v>0.2</v>
      </c>
      <c r="I878" s="5" t="s">
        <v>21</v>
      </c>
      <c r="J878" s="4" t="s">
        <v>13</v>
      </c>
      <c r="K878" s="1" t="str">
        <f>IF(E878&gt;=160000,"Intermedia",IF(E878&gt;=40000,IF(F878&gt;=7,"Intermedia","Pequeña"),IF(E878&gt;=20000,"Tipo I_II","Resto")))</f>
        <v>Pequeña</v>
      </c>
      <c r="L878" s="2" t="str">
        <f t="shared" si="18"/>
        <v>Pequeña_H</v>
      </c>
      <c r="N878" s="49"/>
      <c r="O878" s="50"/>
      <c r="P878" s="50"/>
      <c r="Q878" s="50"/>
    </row>
    <row r="879" spans="1:17" x14ac:dyDescent="0.25">
      <c r="A879" s="61" t="s">
        <v>1550</v>
      </c>
      <c r="B879" s="65">
        <v>68318</v>
      </c>
      <c r="C879" s="3" t="s">
        <v>36</v>
      </c>
      <c r="D879" s="3" t="s">
        <v>1551</v>
      </c>
      <c r="E879" s="1">
        <f>VLOOKUP($B879,Conteo_municipios!$A$2:$I$1123,5)</f>
        <v>1536</v>
      </c>
      <c r="F879" s="75">
        <f>VLOOKUP($B879,Conteo_municipios!$A$2:$I$1123,9)</f>
        <v>2.7</v>
      </c>
      <c r="G879" s="5">
        <v>5</v>
      </c>
      <c r="H879" s="5">
        <v>0.25</v>
      </c>
      <c r="I879" s="5" t="s">
        <v>21</v>
      </c>
      <c r="J879" s="4" t="s">
        <v>13</v>
      </c>
      <c r="K879" s="1" t="str">
        <f>IF(E879&gt;=160000,"Intermedia",IF(E879&gt;=40000,IF(F879&gt;=7,"Intermedia","Pequeña"),IF(E879&gt;=20000,"Tipo I_II","Resto")))</f>
        <v>Resto</v>
      </c>
      <c r="L879" s="2" t="str">
        <f t="shared" si="18"/>
        <v>Resto</v>
      </c>
      <c r="N879" s="49"/>
      <c r="O879" s="50"/>
      <c r="P879" s="50"/>
      <c r="Q879" s="50"/>
    </row>
    <row r="880" spans="1:17" x14ac:dyDescent="0.25">
      <c r="A880" s="61" t="s">
        <v>1639</v>
      </c>
      <c r="B880" s="65">
        <v>68320</v>
      </c>
      <c r="C880" s="3" t="s">
        <v>36</v>
      </c>
      <c r="D880" s="3" t="s">
        <v>1039</v>
      </c>
      <c r="E880" s="1">
        <f>VLOOKUP($B880,Conteo_municipios!$A$2:$I$1123,5)</f>
        <v>1537</v>
      </c>
      <c r="F880" s="75">
        <f>VLOOKUP($B880,Conteo_municipios!$A$2:$I$1123,9)</f>
        <v>2.8000000000000003</v>
      </c>
      <c r="G880" s="5">
        <v>3</v>
      </c>
      <c r="H880" s="5">
        <v>0.15</v>
      </c>
      <c r="I880" s="5" t="s">
        <v>12</v>
      </c>
      <c r="J880" s="4" t="s">
        <v>13</v>
      </c>
      <c r="K880" s="1" t="str">
        <f>IF(E880&gt;=160000,"Intermedia",IF(E880&gt;=40000,IF(F880&gt;=7,"Intermedia","Pequeña"),IF(E880&gt;=20000,"Tipo I_II","Resto")))</f>
        <v>Resto</v>
      </c>
      <c r="L880" s="2" t="str">
        <f t="shared" si="18"/>
        <v>Resto</v>
      </c>
      <c r="N880" s="49"/>
      <c r="O880" s="50"/>
      <c r="P880" s="50"/>
      <c r="Q880" s="50"/>
    </row>
    <row r="881" spans="1:17" x14ac:dyDescent="0.25">
      <c r="A881" s="61" t="s">
        <v>2028</v>
      </c>
      <c r="B881" s="65">
        <v>68322</v>
      </c>
      <c r="C881" s="3" t="s">
        <v>36</v>
      </c>
      <c r="D881" s="3" t="s">
        <v>2029</v>
      </c>
      <c r="E881" s="1">
        <f>VLOOKUP($B881,Conteo_municipios!$A$2:$I$1123,5)</f>
        <v>555</v>
      </c>
      <c r="F881" s="75">
        <f>VLOOKUP($B881,Conteo_municipios!$A$2:$I$1123,9)</f>
        <v>3.1</v>
      </c>
      <c r="G881" s="5">
        <v>3</v>
      </c>
      <c r="H881" s="5">
        <v>0.15</v>
      </c>
      <c r="I881" s="5" t="s">
        <v>12</v>
      </c>
      <c r="J881" s="4" t="s">
        <v>13</v>
      </c>
      <c r="K881" s="1" t="str">
        <f>IF(E881&gt;=160000,"Intermedia",IF(E881&gt;=40000,IF(F881&gt;=7,"Intermedia","Pequeña"),IF(E881&gt;=20000,"Tipo I_II","Resto")))</f>
        <v>Resto</v>
      </c>
      <c r="L881" s="2" t="str">
        <f t="shared" si="18"/>
        <v>Resto</v>
      </c>
      <c r="N881" s="49"/>
      <c r="O881" s="50"/>
      <c r="P881" s="50"/>
      <c r="Q881" s="50"/>
    </row>
    <row r="882" spans="1:17" x14ac:dyDescent="0.25">
      <c r="A882" s="61" t="s">
        <v>1923</v>
      </c>
      <c r="B882" s="65">
        <v>68324</v>
      </c>
      <c r="C882" s="3" t="s">
        <v>36</v>
      </c>
      <c r="D882" s="3" t="s">
        <v>1924</v>
      </c>
      <c r="E882" s="1">
        <f>VLOOKUP($B882,Conteo_municipios!$A$2:$I$1123,5)</f>
        <v>1010</v>
      </c>
      <c r="F882" s="75">
        <f>VLOOKUP($B882,Conteo_municipios!$A$2:$I$1123,9)</f>
        <v>2.8000000000000003</v>
      </c>
      <c r="G882" s="5">
        <v>3</v>
      </c>
      <c r="H882" s="5">
        <v>0.15</v>
      </c>
      <c r="I882" s="5" t="s">
        <v>12</v>
      </c>
      <c r="J882" s="4" t="s">
        <v>13</v>
      </c>
      <c r="K882" s="1" t="str">
        <f>IF(E882&gt;=160000,"Intermedia",IF(E882&gt;=40000,IF(F882&gt;=7,"Intermedia","Pequeña"),IF(E882&gt;=20000,"Tipo I_II","Resto")))</f>
        <v>Resto</v>
      </c>
      <c r="L882" s="2" t="str">
        <f t="shared" si="18"/>
        <v>Resto</v>
      </c>
      <c r="N882" s="49"/>
      <c r="O882" s="50"/>
      <c r="P882" s="50"/>
      <c r="Q882" s="50"/>
    </row>
    <row r="883" spans="1:17" x14ac:dyDescent="0.25">
      <c r="A883" s="61" t="s">
        <v>1573</v>
      </c>
      <c r="B883" s="65">
        <v>68327</v>
      </c>
      <c r="C883" s="3" t="s">
        <v>36</v>
      </c>
      <c r="D883" s="3" t="s">
        <v>1574</v>
      </c>
      <c r="E883" s="1">
        <f>VLOOKUP($B883,Conteo_municipios!$A$2:$I$1123,5)</f>
        <v>2740</v>
      </c>
      <c r="F883" s="75">
        <f>VLOOKUP($B883,Conteo_municipios!$A$2:$I$1123,9)</f>
        <v>3.6</v>
      </c>
      <c r="G883" s="5">
        <v>3</v>
      </c>
      <c r="H883" s="5">
        <v>0.15</v>
      </c>
      <c r="I883" s="5" t="s">
        <v>12</v>
      </c>
      <c r="J883" s="4" t="s">
        <v>13</v>
      </c>
      <c r="K883" s="1" t="str">
        <f>IF(E883&gt;=160000,"Intermedia",IF(E883&gt;=40000,IF(F883&gt;=7,"Intermedia","Pequeña"),IF(E883&gt;=20000,"Tipo I_II","Resto")))</f>
        <v>Resto</v>
      </c>
      <c r="L883" s="2" t="str">
        <f t="shared" si="18"/>
        <v>Resto</v>
      </c>
      <c r="N883" s="49"/>
      <c r="O883" s="50"/>
      <c r="P883" s="50"/>
      <c r="Q883" s="50"/>
    </row>
    <row r="884" spans="1:17" x14ac:dyDescent="0.25">
      <c r="A884" s="61" t="s">
        <v>1925</v>
      </c>
      <c r="B884" s="65">
        <v>68344</v>
      </c>
      <c r="C884" s="3" t="s">
        <v>36</v>
      </c>
      <c r="D884" s="3" t="s">
        <v>1926</v>
      </c>
      <c r="E884" s="1">
        <f>VLOOKUP($B884,Conteo_municipios!$A$2:$I$1123,5)</f>
        <v>610</v>
      </c>
      <c r="F884" s="75">
        <f>VLOOKUP($B884,Conteo_municipios!$A$2:$I$1123,9)</f>
        <v>3.5</v>
      </c>
      <c r="G884" s="5">
        <v>3</v>
      </c>
      <c r="H884" s="5">
        <v>0.15</v>
      </c>
      <c r="I884" s="5" t="s">
        <v>12</v>
      </c>
      <c r="J884" s="4" t="s">
        <v>13</v>
      </c>
      <c r="K884" s="1" t="str">
        <f>IF(E884&gt;=160000,"Intermedia",IF(E884&gt;=40000,IF(F884&gt;=7,"Intermedia","Pequeña"),IF(E884&gt;=20000,"Tipo I_II","Resto")))</f>
        <v>Resto</v>
      </c>
      <c r="L884" s="2" t="str">
        <f t="shared" si="18"/>
        <v>Resto</v>
      </c>
      <c r="N884" s="49"/>
      <c r="O884" s="50"/>
      <c r="P884" s="50"/>
      <c r="Q884" s="50"/>
    </row>
    <row r="885" spans="1:17" x14ac:dyDescent="0.25">
      <c r="A885" s="61" t="s">
        <v>1906</v>
      </c>
      <c r="B885" s="65">
        <v>68368</v>
      </c>
      <c r="C885" s="3" t="s">
        <v>36</v>
      </c>
      <c r="D885" s="3" t="s">
        <v>1907</v>
      </c>
      <c r="E885" s="1">
        <f>VLOOKUP($B885,Conteo_municipios!$A$2:$I$1123,5)</f>
        <v>647</v>
      </c>
      <c r="F885" s="75">
        <f>VLOOKUP($B885,Conteo_municipios!$A$2:$I$1123,9)</f>
        <v>2.8000000000000003</v>
      </c>
      <c r="G885" s="5">
        <v>3</v>
      </c>
      <c r="H885" s="5">
        <v>0.15</v>
      </c>
      <c r="I885" s="5" t="s">
        <v>12</v>
      </c>
      <c r="J885" s="4" t="s">
        <v>13</v>
      </c>
      <c r="K885" s="1" t="str">
        <f>IF(E885&gt;=160000,"Intermedia",IF(E885&gt;=40000,IF(F885&gt;=7,"Intermedia","Pequeña"),IF(E885&gt;=20000,"Tipo I_II","Resto")))</f>
        <v>Resto</v>
      </c>
      <c r="L885" s="2" t="str">
        <f t="shared" si="18"/>
        <v>Resto</v>
      </c>
      <c r="N885" s="49"/>
      <c r="O885" s="50"/>
      <c r="P885" s="50"/>
      <c r="Q885" s="50"/>
    </row>
    <row r="886" spans="1:17" x14ac:dyDescent="0.25">
      <c r="A886" s="61" t="s">
        <v>2114</v>
      </c>
      <c r="B886" s="65">
        <v>68370</v>
      </c>
      <c r="C886" s="3" t="s">
        <v>36</v>
      </c>
      <c r="D886" s="3" t="s">
        <v>2115</v>
      </c>
      <c r="E886" s="1">
        <f>VLOOKUP($B886,Conteo_municipios!$A$2:$I$1123,5)</f>
        <v>96</v>
      </c>
      <c r="F886" s="75">
        <f>VLOOKUP($B886,Conteo_municipios!$A$2:$I$1123,9)</f>
        <v>5.6999999999999993</v>
      </c>
      <c r="G886" s="5">
        <v>4</v>
      </c>
      <c r="H886" s="5">
        <v>0.2</v>
      </c>
      <c r="I886" s="5" t="s">
        <v>21</v>
      </c>
      <c r="J886" s="4" t="s">
        <v>13</v>
      </c>
      <c r="K886" s="1" t="str">
        <f>IF(E886&gt;=160000,"Intermedia",IF(E886&gt;=40000,IF(F886&gt;=7,"Intermedia","Pequeña"),IF(E886&gt;=20000,"Tipo I_II","Resto")))</f>
        <v>Resto</v>
      </c>
      <c r="L886" s="2" t="str">
        <f t="shared" si="18"/>
        <v>Resto</v>
      </c>
      <c r="N886" s="49"/>
      <c r="O886" s="50"/>
      <c r="P886" s="50"/>
      <c r="Q886" s="50"/>
    </row>
    <row r="887" spans="1:17" x14ac:dyDescent="0.25">
      <c r="A887" s="61" t="s">
        <v>1633</v>
      </c>
      <c r="B887" s="65">
        <v>68377</v>
      </c>
      <c r="C887" s="3" t="s">
        <v>36</v>
      </c>
      <c r="D887" s="3" t="s">
        <v>1634</v>
      </c>
      <c r="E887" s="1">
        <f>VLOOKUP($B887,Conteo_municipios!$A$2:$I$1123,5)</f>
        <v>1905</v>
      </c>
      <c r="F887" s="75">
        <f>VLOOKUP($B887,Conteo_municipios!$A$2:$I$1123,9)</f>
        <v>4</v>
      </c>
      <c r="G887" s="5">
        <v>3</v>
      </c>
      <c r="H887" s="5">
        <v>0.15</v>
      </c>
      <c r="I887" s="5" t="s">
        <v>12</v>
      </c>
      <c r="J887" s="4" t="s">
        <v>13</v>
      </c>
      <c r="K887" s="1" t="str">
        <f>IF(E887&gt;=160000,"Intermedia",IF(E887&gt;=40000,IF(F887&gt;=7,"Intermedia","Pequeña"),IF(E887&gt;=20000,"Tipo I_II","Resto")))</f>
        <v>Resto</v>
      </c>
      <c r="L887" s="2" t="str">
        <f t="shared" si="18"/>
        <v>Resto</v>
      </c>
      <c r="N887" s="49"/>
      <c r="O887" s="50"/>
      <c r="P887" s="50"/>
      <c r="Q887" s="50"/>
    </row>
    <row r="888" spans="1:17" x14ac:dyDescent="0.25">
      <c r="A888" s="61" t="s">
        <v>1298</v>
      </c>
      <c r="B888" s="65">
        <v>68385</v>
      </c>
      <c r="C888" s="3" t="s">
        <v>36</v>
      </c>
      <c r="D888" s="3" t="s">
        <v>1299</v>
      </c>
      <c r="E888" s="1">
        <f>VLOOKUP($B888,Conteo_municipios!$A$2:$I$1123,5)</f>
        <v>3939</v>
      </c>
      <c r="F888" s="75">
        <f>VLOOKUP($B888,Conteo_municipios!$A$2:$I$1123,9)</f>
        <v>3.8000000000000003</v>
      </c>
      <c r="G888" s="5">
        <v>3</v>
      </c>
      <c r="H888" s="5">
        <v>0.15</v>
      </c>
      <c r="I888" s="5" t="s">
        <v>12</v>
      </c>
      <c r="J888" s="4" t="s">
        <v>13</v>
      </c>
      <c r="K888" s="1" t="str">
        <f>IF(E888&gt;=160000,"Intermedia",IF(E888&gt;=40000,IF(F888&gt;=7,"Intermedia","Pequeña"),IF(E888&gt;=20000,"Tipo I_II","Resto")))</f>
        <v>Resto</v>
      </c>
      <c r="L888" s="2" t="str">
        <f t="shared" si="18"/>
        <v>Resto</v>
      </c>
      <c r="N888" s="49"/>
      <c r="O888" s="50"/>
      <c r="P888" s="50"/>
      <c r="Q888" s="50"/>
    </row>
    <row r="889" spans="1:17" x14ac:dyDescent="0.25">
      <c r="A889" s="61" t="s">
        <v>1914</v>
      </c>
      <c r="B889" s="65">
        <v>68397</v>
      </c>
      <c r="C889" s="3" t="s">
        <v>36</v>
      </c>
      <c r="D889" s="3" t="s">
        <v>500</v>
      </c>
      <c r="E889" s="1">
        <f>VLOOKUP($B889,Conteo_municipios!$A$2:$I$1123,5)</f>
        <v>949</v>
      </c>
      <c r="F889" s="75">
        <f>VLOOKUP($B889,Conteo_municipios!$A$2:$I$1123,9)</f>
        <v>2.7</v>
      </c>
      <c r="G889" s="5">
        <v>3</v>
      </c>
      <c r="H889" s="5">
        <v>0.15</v>
      </c>
      <c r="I889" s="5" t="s">
        <v>12</v>
      </c>
      <c r="J889" s="4" t="s">
        <v>13</v>
      </c>
      <c r="K889" s="1" t="str">
        <f>IF(E889&gt;=160000,"Intermedia",IF(E889&gt;=40000,IF(F889&gt;=7,"Intermedia","Pequeña"),IF(E889&gt;=20000,"Tipo I_II","Resto")))</f>
        <v>Resto</v>
      </c>
      <c r="L889" s="2" t="str">
        <f t="shared" si="18"/>
        <v>Resto</v>
      </c>
      <c r="N889" s="49"/>
      <c r="O889" s="50"/>
      <c r="P889" s="50"/>
      <c r="Q889" s="50"/>
    </row>
    <row r="890" spans="1:17" x14ac:dyDescent="0.25">
      <c r="A890" s="61" t="s">
        <v>459</v>
      </c>
      <c r="B890" s="65">
        <v>68406</v>
      </c>
      <c r="C890" s="3" t="s">
        <v>36</v>
      </c>
      <c r="D890" s="3" t="s">
        <v>460</v>
      </c>
      <c r="E890" s="1">
        <f>VLOOKUP($B890,Conteo_municipios!$A$2:$I$1123,5)</f>
        <v>20013</v>
      </c>
      <c r="F890" s="75">
        <f>VLOOKUP($B890,Conteo_municipios!$A$2:$I$1123,9)</f>
        <v>5.3</v>
      </c>
      <c r="G890" s="5">
        <v>5</v>
      </c>
      <c r="H890" s="5">
        <v>0.25</v>
      </c>
      <c r="I890" s="5" t="s">
        <v>21</v>
      </c>
      <c r="J890" s="4" t="s">
        <v>13</v>
      </c>
      <c r="K890" s="1" t="str">
        <f>IF(E890&gt;=160000,"Intermedia",IF(E890&gt;=40000,IF(F890&gt;=7,"Intermedia","Pequeña"),IF(E890&gt;=20000,"Tipo I_II","Resto")))</f>
        <v>Tipo I_II</v>
      </c>
      <c r="L890" s="2" t="str">
        <f t="shared" si="18"/>
        <v>Tipo I_II_H</v>
      </c>
      <c r="N890" s="49"/>
      <c r="O890" s="50"/>
      <c r="P890" s="50"/>
      <c r="Q890" s="50"/>
    </row>
    <row r="891" spans="1:17" x14ac:dyDescent="0.25">
      <c r="A891" s="61" t="s">
        <v>1746</v>
      </c>
      <c r="B891" s="65">
        <v>68418</v>
      </c>
      <c r="C891" s="3" t="s">
        <v>36</v>
      </c>
      <c r="D891" s="3" t="s">
        <v>1747</v>
      </c>
      <c r="E891" s="1">
        <f>VLOOKUP($B891,Conteo_municipios!$A$2:$I$1123,5)</f>
        <v>2080</v>
      </c>
      <c r="F891" s="75">
        <f>VLOOKUP($B891,Conteo_municipios!$A$2:$I$1123,9)</f>
        <v>5.3</v>
      </c>
      <c r="G891" s="5">
        <v>4</v>
      </c>
      <c r="H891" s="5">
        <v>0.2</v>
      </c>
      <c r="I891" s="5" t="s">
        <v>21</v>
      </c>
      <c r="J891" s="4" t="s">
        <v>13</v>
      </c>
      <c r="K891" s="1" t="str">
        <f>IF(E891&gt;=160000,"Intermedia",IF(E891&gt;=40000,IF(F891&gt;=7,"Intermedia","Pequeña"),IF(E891&gt;=20000,"Tipo I_II","Resto")))</f>
        <v>Resto</v>
      </c>
      <c r="L891" s="2" t="str">
        <f t="shared" si="18"/>
        <v>Resto</v>
      </c>
      <c r="N891" s="49"/>
      <c r="O891" s="50"/>
      <c r="P891" s="50"/>
      <c r="Q891" s="50"/>
    </row>
    <row r="892" spans="1:17" x14ac:dyDescent="0.25">
      <c r="A892" s="61" t="s">
        <v>2089</v>
      </c>
      <c r="B892" s="65">
        <v>68425</v>
      </c>
      <c r="C892" s="3" t="s">
        <v>36</v>
      </c>
      <c r="D892" s="3" t="s">
        <v>2090</v>
      </c>
      <c r="E892" s="1">
        <f>VLOOKUP($B892,Conteo_municipios!$A$2:$I$1123,5)</f>
        <v>310</v>
      </c>
      <c r="F892" s="75">
        <f>VLOOKUP($B892,Conteo_municipios!$A$2:$I$1123,9)</f>
        <v>3.4</v>
      </c>
      <c r="G892" s="5">
        <v>5</v>
      </c>
      <c r="H892" s="5">
        <v>0.25</v>
      </c>
      <c r="I892" s="5" t="s">
        <v>21</v>
      </c>
      <c r="J892" s="4" t="s">
        <v>13</v>
      </c>
      <c r="K892" s="1" t="str">
        <f>IF(E892&gt;=160000,"Intermedia",IF(E892&gt;=40000,IF(F892&gt;=7,"Intermedia","Pequeña"),IF(E892&gt;=20000,"Tipo I_II","Resto")))</f>
        <v>Resto</v>
      </c>
      <c r="L892" s="2" t="str">
        <f t="shared" si="18"/>
        <v>Resto</v>
      </c>
      <c r="N892" s="49"/>
      <c r="O892" s="50"/>
      <c r="P892" s="50"/>
      <c r="Q892" s="50"/>
    </row>
    <row r="893" spans="1:17" x14ac:dyDescent="0.25">
      <c r="A893" s="61" t="s">
        <v>437</v>
      </c>
      <c r="B893" s="65">
        <v>68432</v>
      </c>
      <c r="C893" s="3" t="s">
        <v>36</v>
      </c>
      <c r="D893" s="3" t="s">
        <v>438</v>
      </c>
      <c r="E893" s="1">
        <f>VLOOKUP($B893,Conteo_municipios!$A$2:$I$1123,5)</f>
        <v>16908</v>
      </c>
      <c r="F893" s="75">
        <f>VLOOKUP($B893,Conteo_municipios!$A$2:$I$1123,9)</f>
        <v>4.3999999999999995</v>
      </c>
      <c r="G893" s="5">
        <v>5</v>
      </c>
      <c r="H893" s="5">
        <v>0.25</v>
      </c>
      <c r="I893" s="5" t="s">
        <v>21</v>
      </c>
      <c r="J893" s="4" t="s">
        <v>13</v>
      </c>
      <c r="K893" s="1" t="str">
        <f>IF(E893&gt;=160000,"Intermedia",IF(E893&gt;=40000,IF(F893&gt;=7,"Intermedia","Pequeña"),IF(E893&gt;=20000,"Tipo I_II","Resto")))</f>
        <v>Resto</v>
      </c>
      <c r="L893" s="2" t="str">
        <f t="shared" si="18"/>
        <v>Resto</v>
      </c>
      <c r="N893" s="49"/>
      <c r="O893" s="50"/>
      <c r="P893" s="50"/>
      <c r="Q893" s="50"/>
    </row>
    <row r="894" spans="1:17" x14ac:dyDescent="0.25">
      <c r="A894" s="61" t="s">
        <v>1804</v>
      </c>
      <c r="B894" s="65">
        <v>68444</v>
      </c>
      <c r="C894" s="3" t="s">
        <v>36</v>
      </c>
      <c r="D894" s="3" t="s">
        <v>1805</v>
      </c>
      <c r="E894" s="1">
        <f>VLOOKUP($B894,Conteo_municipios!$A$2:$I$1123,5)</f>
        <v>1387</v>
      </c>
      <c r="F894" s="75">
        <f>VLOOKUP($B894,Conteo_municipios!$A$2:$I$1123,9)</f>
        <v>5.0999999999999996</v>
      </c>
      <c r="G894" s="5">
        <v>5</v>
      </c>
      <c r="H894" s="5">
        <v>0.25</v>
      </c>
      <c r="I894" s="5" t="s">
        <v>21</v>
      </c>
      <c r="J894" s="4" t="s">
        <v>13</v>
      </c>
      <c r="K894" s="1" t="str">
        <f>IF(E894&gt;=160000,"Intermedia",IF(E894&gt;=40000,IF(F894&gt;=7,"Intermedia","Pequeña"),IF(E894&gt;=20000,"Tipo I_II","Resto")))</f>
        <v>Resto</v>
      </c>
      <c r="L894" s="2" t="str">
        <f t="shared" si="18"/>
        <v>Resto</v>
      </c>
      <c r="N894" s="49"/>
      <c r="O894" s="50"/>
      <c r="P894" s="50"/>
      <c r="Q894" s="50"/>
    </row>
    <row r="895" spans="1:17" x14ac:dyDescent="0.25">
      <c r="A895" s="61" t="s">
        <v>1212</v>
      </c>
      <c r="B895" s="65">
        <v>68464</v>
      </c>
      <c r="C895" s="3" t="s">
        <v>36</v>
      </c>
      <c r="D895" s="3" t="s">
        <v>1213</v>
      </c>
      <c r="E895" s="1">
        <f>VLOOKUP($B895,Conteo_municipios!$A$2:$I$1123,5)</f>
        <v>4074</v>
      </c>
      <c r="F895" s="75">
        <f>VLOOKUP($B895,Conteo_municipios!$A$2:$I$1123,9)</f>
        <v>3.4</v>
      </c>
      <c r="G895" s="5">
        <v>5</v>
      </c>
      <c r="H895" s="5">
        <v>0.25</v>
      </c>
      <c r="I895" s="5" t="s">
        <v>21</v>
      </c>
      <c r="J895" s="4" t="s">
        <v>13</v>
      </c>
      <c r="K895" s="1" t="str">
        <f>IF(E895&gt;=160000,"Intermedia",IF(E895&gt;=40000,IF(F895&gt;=7,"Intermedia","Pequeña"),IF(E895&gt;=20000,"Tipo I_II","Resto")))</f>
        <v>Resto</v>
      </c>
      <c r="L895" s="2" t="str">
        <f t="shared" si="18"/>
        <v>Resto</v>
      </c>
      <c r="N895" s="49"/>
      <c r="O895" s="50"/>
      <c r="P895" s="50"/>
      <c r="Q895" s="50"/>
    </row>
    <row r="896" spans="1:17" x14ac:dyDescent="0.25">
      <c r="A896" s="61" t="s">
        <v>1965</v>
      </c>
      <c r="B896" s="65">
        <v>68468</v>
      </c>
      <c r="C896" s="3" t="s">
        <v>36</v>
      </c>
      <c r="D896" s="3" t="s">
        <v>1966</v>
      </c>
      <c r="E896" s="1">
        <f>VLOOKUP($B896,Conteo_municipios!$A$2:$I$1123,5)</f>
        <v>654</v>
      </c>
      <c r="F896" s="75">
        <f>VLOOKUP($B896,Conteo_municipios!$A$2:$I$1123,9)</f>
        <v>3</v>
      </c>
      <c r="G896" s="5">
        <v>5</v>
      </c>
      <c r="H896" s="5">
        <v>0.25</v>
      </c>
      <c r="I896" s="5" t="s">
        <v>21</v>
      </c>
      <c r="J896" s="4" t="s">
        <v>13</v>
      </c>
      <c r="K896" s="1" t="str">
        <f>IF(E896&gt;=160000,"Intermedia",IF(E896&gt;=40000,IF(F896&gt;=7,"Intermedia","Pequeña"),IF(E896&gt;=20000,"Tipo I_II","Resto")))</f>
        <v>Resto</v>
      </c>
      <c r="L896" s="2" t="str">
        <f t="shared" si="18"/>
        <v>Resto</v>
      </c>
      <c r="N896" s="49"/>
      <c r="O896" s="50"/>
      <c r="P896" s="50"/>
      <c r="Q896" s="50"/>
    </row>
    <row r="897" spans="1:17" x14ac:dyDescent="0.25">
      <c r="A897" s="61" t="s">
        <v>1976</v>
      </c>
      <c r="B897" s="65">
        <v>68498</v>
      </c>
      <c r="C897" s="3" t="s">
        <v>36</v>
      </c>
      <c r="D897" s="3" t="s">
        <v>1977</v>
      </c>
      <c r="E897" s="1">
        <f>VLOOKUP($B897,Conteo_municipios!$A$2:$I$1123,5)</f>
        <v>771</v>
      </c>
      <c r="F897" s="75">
        <f>VLOOKUP($B897,Conteo_municipios!$A$2:$I$1123,9)</f>
        <v>3.2</v>
      </c>
      <c r="G897" s="5">
        <v>4</v>
      </c>
      <c r="H897" s="5">
        <v>0.2</v>
      </c>
      <c r="I897" s="5" t="s">
        <v>21</v>
      </c>
      <c r="J897" s="4" t="s">
        <v>13</v>
      </c>
      <c r="K897" s="1" t="str">
        <f>IF(E897&gt;=160000,"Intermedia",IF(E897&gt;=40000,IF(F897&gt;=7,"Intermedia","Pequeña"),IF(E897&gt;=20000,"Tipo I_II","Resto")))</f>
        <v>Resto</v>
      </c>
      <c r="L897" s="2" t="str">
        <f t="shared" si="18"/>
        <v>Resto</v>
      </c>
      <c r="N897" s="49"/>
      <c r="O897" s="50"/>
      <c r="P897" s="50"/>
      <c r="Q897" s="50"/>
    </row>
    <row r="898" spans="1:17" x14ac:dyDescent="0.25">
      <c r="A898" s="61" t="s">
        <v>1061</v>
      </c>
      <c r="B898" s="65">
        <v>68500</v>
      </c>
      <c r="C898" s="3" t="s">
        <v>36</v>
      </c>
      <c r="D898" s="3" t="s">
        <v>1062</v>
      </c>
      <c r="E898" s="1">
        <f>VLOOKUP($B898,Conteo_municipios!$A$2:$I$1123,5)</f>
        <v>4492</v>
      </c>
      <c r="F898" s="75">
        <f>VLOOKUP($B898,Conteo_municipios!$A$2:$I$1123,9)</f>
        <v>3.6</v>
      </c>
      <c r="G898" s="5">
        <v>4</v>
      </c>
      <c r="H898" s="5">
        <v>0.2</v>
      </c>
      <c r="I898" s="5" t="s">
        <v>21</v>
      </c>
      <c r="J898" s="4" t="s">
        <v>13</v>
      </c>
      <c r="K898" s="1" t="str">
        <f>IF(E898&gt;=160000,"Intermedia",IF(E898&gt;=40000,IF(F898&gt;=7,"Intermedia","Pequeña"),IF(E898&gt;=20000,"Tipo I_II","Resto")))</f>
        <v>Resto</v>
      </c>
      <c r="L898" s="2" t="str">
        <f t="shared" si="18"/>
        <v>Resto</v>
      </c>
      <c r="N898" s="49"/>
      <c r="O898" s="50"/>
      <c r="P898" s="50"/>
      <c r="Q898" s="50"/>
    </row>
    <row r="899" spans="1:17" x14ac:dyDescent="0.25">
      <c r="A899" s="61" t="s">
        <v>1783</v>
      </c>
      <c r="B899" s="65">
        <v>68502</v>
      </c>
      <c r="C899" s="3" t="s">
        <v>36</v>
      </c>
      <c r="D899" s="3" t="s">
        <v>1784</v>
      </c>
      <c r="E899" s="1">
        <f>VLOOKUP($B899,Conteo_municipios!$A$2:$I$1123,5)</f>
        <v>1162</v>
      </c>
      <c r="F899" s="75">
        <f>VLOOKUP($B899,Conteo_municipios!$A$2:$I$1123,9)</f>
        <v>2.2000000000000002</v>
      </c>
      <c r="G899" s="5">
        <v>5</v>
      </c>
      <c r="H899" s="5">
        <v>0.25</v>
      </c>
      <c r="I899" s="5" t="s">
        <v>21</v>
      </c>
      <c r="J899" s="4" t="s">
        <v>13</v>
      </c>
      <c r="K899" s="1" t="str">
        <f>IF(E899&gt;=160000,"Intermedia",IF(E899&gt;=40000,IF(F899&gt;=7,"Intermedia","Pequeña"),IF(E899&gt;=20000,"Tipo I_II","Resto")))</f>
        <v>Resto</v>
      </c>
      <c r="L899" s="2" t="str">
        <f t="shared" si="18"/>
        <v>Resto</v>
      </c>
      <c r="N899" s="49"/>
      <c r="O899" s="50"/>
      <c r="P899" s="50"/>
      <c r="Q899" s="50"/>
    </row>
    <row r="900" spans="1:17" x14ac:dyDescent="0.25">
      <c r="A900" s="61" t="s">
        <v>1879</v>
      </c>
      <c r="B900" s="65">
        <v>68522</v>
      </c>
      <c r="C900" s="3" t="s">
        <v>36</v>
      </c>
      <c r="D900" s="3" t="s">
        <v>1880</v>
      </c>
      <c r="E900" s="1">
        <f>VLOOKUP($B900,Conteo_municipios!$A$2:$I$1123,5)</f>
        <v>422</v>
      </c>
      <c r="F900" s="75">
        <f>VLOOKUP($B900,Conteo_municipios!$A$2:$I$1123,9)</f>
        <v>2.4</v>
      </c>
      <c r="G900" s="5">
        <v>3</v>
      </c>
      <c r="H900" s="5">
        <v>0.15</v>
      </c>
      <c r="I900" s="5" t="s">
        <v>12</v>
      </c>
      <c r="J900" s="4" t="s">
        <v>13</v>
      </c>
      <c r="K900" s="1" t="str">
        <f>IF(E900&gt;=160000,"Intermedia",IF(E900&gt;=40000,IF(F900&gt;=7,"Intermedia","Pequeña"),IF(E900&gt;=20000,"Tipo I_II","Resto")))</f>
        <v>Resto</v>
      </c>
      <c r="L900" s="2" t="str">
        <f t="shared" si="18"/>
        <v>Resto</v>
      </c>
      <c r="N900" s="49"/>
      <c r="O900" s="50"/>
      <c r="P900" s="50"/>
      <c r="Q900" s="50"/>
    </row>
    <row r="901" spans="1:17" x14ac:dyDescent="0.25">
      <c r="A901" s="61" t="s">
        <v>1984</v>
      </c>
      <c r="B901" s="65">
        <v>68524</v>
      </c>
      <c r="C901" s="3" t="s">
        <v>36</v>
      </c>
      <c r="D901" s="3" t="s">
        <v>1985</v>
      </c>
      <c r="E901" s="1">
        <f>VLOOKUP($B901,Conteo_municipios!$A$2:$I$1123,5)</f>
        <v>725</v>
      </c>
      <c r="F901" s="75">
        <f>VLOOKUP($B901,Conteo_municipios!$A$2:$I$1123,9)</f>
        <v>4.1999999999999993</v>
      </c>
      <c r="G901" s="5">
        <v>3</v>
      </c>
      <c r="H901" s="5">
        <v>0.15</v>
      </c>
      <c r="I901" s="5" t="s">
        <v>12</v>
      </c>
      <c r="J901" s="4" t="s">
        <v>13</v>
      </c>
      <c r="K901" s="1" t="str">
        <f>IF(E901&gt;=160000,"Intermedia",IF(E901&gt;=40000,IF(F901&gt;=7,"Intermedia","Pequeña"),IF(E901&gt;=20000,"Tipo I_II","Resto")))</f>
        <v>Resto</v>
      </c>
      <c r="L901" s="2" t="str">
        <f t="shared" si="18"/>
        <v>Resto</v>
      </c>
      <c r="N901" s="49"/>
      <c r="O901" s="50"/>
      <c r="P901" s="50"/>
      <c r="Q901" s="50"/>
    </row>
    <row r="902" spans="1:17" x14ac:dyDescent="0.25">
      <c r="A902" s="61" t="s">
        <v>1798</v>
      </c>
      <c r="B902" s="65">
        <v>68533</v>
      </c>
      <c r="C902" s="3" t="s">
        <v>36</v>
      </c>
      <c r="D902" s="3" t="s">
        <v>1799</v>
      </c>
      <c r="E902" s="1">
        <f>VLOOKUP($B902,Conteo_municipios!$A$2:$I$1123,5)</f>
        <v>1209</v>
      </c>
      <c r="F902" s="75">
        <f>VLOOKUP($B902,Conteo_municipios!$A$2:$I$1123,9)</f>
        <v>3.7</v>
      </c>
      <c r="G902" s="5">
        <v>4</v>
      </c>
      <c r="H902" s="5">
        <v>0.2</v>
      </c>
      <c r="I902" s="5" t="s">
        <v>21</v>
      </c>
      <c r="J902" s="4" t="s">
        <v>13</v>
      </c>
      <c r="K902" s="1" t="str">
        <f>IF(E902&gt;=160000,"Intermedia",IF(E902&gt;=40000,IF(F902&gt;=7,"Intermedia","Pequeña"),IF(E902&gt;=20000,"Tipo I_II","Resto")))</f>
        <v>Resto</v>
      </c>
      <c r="L902" s="2" t="str">
        <f t="shared" si="18"/>
        <v>Resto</v>
      </c>
      <c r="N902" s="49"/>
      <c r="O902" s="50"/>
      <c r="P902" s="50"/>
      <c r="Q902" s="50"/>
    </row>
    <row r="903" spans="1:17" x14ac:dyDescent="0.25">
      <c r="A903" s="61" t="s">
        <v>121</v>
      </c>
      <c r="B903" s="65">
        <v>68547</v>
      </c>
      <c r="C903" s="3" t="s">
        <v>36</v>
      </c>
      <c r="D903" s="3" t="s">
        <v>122</v>
      </c>
      <c r="E903" s="1">
        <f>VLOOKUP($B903,Conteo_municipios!$A$2:$I$1123,5)</f>
        <v>137190</v>
      </c>
      <c r="F903" s="75">
        <f>VLOOKUP($B903,Conteo_municipios!$A$2:$I$1123,9)</f>
        <v>5.3</v>
      </c>
      <c r="G903" s="5">
        <v>5</v>
      </c>
      <c r="H903" s="5">
        <v>0.25</v>
      </c>
      <c r="I903" s="5" t="s">
        <v>21</v>
      </c>
      <c r="J903" s="4" t="s">
        <v>13</v>
      </c>
      <c r="K903" s="1" t="str">
        <f>IF(E903&gt;=160000,"Intermedia",IF(E903&gt;=40000,IF(F903&gt;=7,"Intermedia","Pequeña"),IF(E903&gt;=20000,"Tipo I_II","Resto")))</f>
        <v>Pequeña</v>
      </c>
      <c r="L903" s="2" t="str">
        <f t="shared" si="18"/>
        <v>Pequeña_H</v>
      </c>
      <c r="N903" s="49"/>
      <c r="O903" s="50"/>
      <c r="P903" s="50"/>
      <c r="Q903" s="50"/>
    </row>
    <row r="904" spans="1:17" x14ac:dyDescent="0.25">
      <c r="A904" s="61" t="s">
        <v>1794</v>
      </c>
      <c r="B904" s="65">
        <v>68549</v>
      </c>
      <c r="C904" s="3" t="s">
        <v>36</v>
      </c>
      <c r="D904" s="3" t="s">
        <v>1795</v>
      </c>
      <c r="E904" s="1">
        <f>VLOOKUP($B904,Conteo_municipios!$A$2:$I$1123,5)</f>
        <v>1346</v>
      </c>
      <c r="F904" s="75">
        <f>VLOOKUP($B904,Conteo_municipios!$A$2:$I$1123,9)</f>
        <v>3.9</v>
      </c>
      <c r="G904" s="5">
        <v>4</v>
      </c>
      <c r="H904" s="5">
        <v>0.2</v>
      </c>
      <c r="I904" s="5" t="s">
        <v>21</v>
      </c>
      <c r="J904" s="4" t="s">
        <v>13</v>
      </c>
      <c r="K904" s="1" t="str">
        <f>IF(E904&gt;=160000,"Intermedia",IF(E904&gt;=40000,IF(F904&gt;=7,"Intermedia","Pequeña"),IF(E904&gt;=20000,"Tipo I_II","Resto")))</f>
        <v>Resto</v>
      </c>
      <c r="L904" s="2" t="str">
        <f t="shared" si="18"/>
        <v>Resto</v>
      </c>
      <c r="N904" s="49"/>
      <c r="O904" s="50"/>
      <c r="P904" s="50"/>
      <c r="Q904" s="50"/>
    </row>
    <row r="905" spans="1:17" x14ac:dyDescent="0.25">
      <c r="A905" s="61" t="s">
        <v>957</v>
      </c>
      <c r="B905" s="65">
        <v>68572</v>
      </c>
      <c r="C905" s="3" t="s">
        <v>36</v>
      </c>
      <c r="D905" s="3" t="s">
        <v>958</v>
      </c>
      <c r="E905" s="1">
        <f>VLOOKUP($B905,Conteo_municipios!$A$2:$I$1123,5)</f>
        <v>5151</v>
      </c>
      <c r="F905" s="75">
        <f>VLOOKUP($B905,Conteo_municipios!$A$2:$I$1123,9)</f>
        <v>3.2</v>
      </c>
      <c r="G905" s="5">
        <v>3</v>
      </c>
      <c r="H905" s="5">
        <v>0.15</v>
      </c>
      <c r="I905" s="5" t="s">
        <v>12</v>
      </c>
      <c r="J905" s="4" t="s">
        <v>13</v>
      </c>
      <c r="K905" s="1" t="str">
        <f>IF(E905&gt;=160000,"Intermedia",IF(E905&gt;=40000,IF(F905&gt;=7,"Intermedia","Pequeña"),IF(E905&gt;=20000,"Tipo I_II","Resto")))</f>
        <v>Resto</v>
      </c>
      <c r="L905" s="2" t="str">
        <f t="shared" si="18"/>
        <v>Resto</v>
      </c>
      <c r="N905" s="49"/>
      <c r="O905" s="50"/>
      <c r="P905" s="50"/>
      <c r="Q905" s="50"/>
    </row>
    <row r="906" spans="1:17" x14ac:dyDescent="0.25">
      <c r="A906" s="61" t="s">
        <v>1337</v>
      </c>
      <c r="B906" s="65">
        <v>68573</v>
      </c>
      <c r="C906" s="3" t="s">
        <v>36</v>
      </c>
      <c r="D906" s="3" t="s">
        <v>1338</v>
      </c>
      <c r="E906" s="1">
        <f>VLOOKUP($B906,Conteo_municipios!$A$2:$I$1123,5)</f>
        <v>4644</v>
      </c>
      <c r="F906" s="75">
        <f>VLOOKUP($B906,Conteo_municipios!$A$2:$I$1123,9)</f>
        <v>3</v>
      </c>
      <c r="G906" s="5">
        <v>3</v>
      </c>
      <c r="H906" s="5">
        <v>0.15</v>
      </c>
      <c r="I906" s="5" t="s">
        <v>12</v>
      </c>
      <c r="J906" s="4" t="s">
        <v>13</v>
      </c>
      <c r="K906" s="1" t="str">
        <f>IF(E906&gt;=160000,"Intermedia",IF(E906&gt;=40000,IF(F906&gt;=7,"Intermedia","Pequeña"),IF(E906&gt;=20000,"Tipo I_II","Resto")))</f>
        <v>Resto</v>
      </c>
      <c r="L906" s="2" t="str">
        <f t="shared" si="18"/>
        <v>Resto</v>
      </c>
      <c r="N906" s="49"/>
      <c r="O906" s="50"/>
      <c r="P906" s="50"/>
      <c r="Q906" s="50"/>
    </row>
    <row r="907" spans="1:17" x14ac:dyDescent="0.25">
      <c r="A907" s="61" t="s">
        <v>429</v>
      </c>
      <c r="B907" s="65">
        <v>68575</v>
      </c>
      <c r="C907" s="3" t="s">
        <v>36</v>
      </c>
      <c r="D907" s="3" t="s">
        <v>430</v>
      </c>
      <c r="E907" s="1">
        <f>VLOOKUP($B907,Conteo_municipios!$A$2:$I$1123,5)</f>
        <v>27540</v>
      </c>
      <c r="F907" s="75">
        <f>VLOOKUP($B907,Conteo_municipios!$A$2:$I$1123,9)</f>
        <v>3.3000000000000003</v>
      </c>
      <c r="G907" s="5">
        <v>3</v>
      </c>
      <c r="H907" s="5">
        <v>0.15</v>
      </c>
      <c r="I907" s="5" t="s">
        <v>12</v>
      </c>
      <c r="J907" s="4" t="s">
        <v>13</v>
      </c>
      <c r="K907" s="1" t="str">
        <f>IF(E907&gt;=160000,"Intermedia",IF(E907&gt;=40000,IF(F907&gt;=7,"Intermedia","Pequeña"),IF(E907&gt;=20000,"Tipo I_II","Resto")))</f>
        <v>Tipo I_II</v>
      </c>
      <c r="L907" s="2" t="str">
        <f t="shared" si="18"/>
        <v>Tipo I_II_L|M</v>
      </c>
      <c r="N907" s="49"/>
      <c r="O907" s="50"/>
      <c r="P907" s="50"/>
      <c r="Q907" s="50"/>
    </row>
    <row r="908" spans="1:17" x14ac:dyDescent="0.25">
      <c r="A908" s="61" t="s">
        <v>869</v>
      </c>
      <c r="B908" s="65">
        <v>68615</v>
      </c>
      <c r="C908" s="3" t="s">
        <v>36</v>
      </c>
      <c r="D908" s="3" t="s">
        <v>159</v>
      </c>
      <c r="E908" s="1">
        <f>VLOOKUP($B908,Conteo_municipios!$A$2:$I$1123,5)</f>
        <v>11376</v>
      </c>
      <c r="F908" s="75">
        <f>VLOOKUP($B908,Conteo_municipios!$A$2:$I$1123,9)</f>
        <v>4.3</v>
      </c>
      <c r="G908" s="5">
        <v>4</v>
      </c>
      <c r="H908" s="5">
        <v>0.2</v>
      </c>
      <c r="I908" s="5" t="s">
        <v>21</v>
      </c>
      <c r="J908" s="4" t="s">
        <v>13</v>
      </c>
      <c r="K908" s="1" t="str">
        <f>IF(E908&gt;=160000,"Intermedia",IF(E908&gt;=40000,IF(F908&gt;=7,"Intermedia","Pequeña"),IF(E908&gt;=20000,"Tipo I_II","Resto")))</f>
        <v>Resto</v>
      </c>
      <c r="L908" s="2" t="str">
        <f t="shared" si="18"/>
        <v>Resto</v>
      </c>
      <c r="N908" s="49"/>
      <c r="O908" s="50"/>
      <c r="P908" s="50"/>
      <c r="Q908" s="50"/>
    </row>
    <row r="909" spans="1:17" x14ac:dyDescent="0.25">
      <c r="A909" s="61" t="s">
        <v>541</v>
      </c>
      <c r="B909" s="65">
        <v>68655</v>
      </c>
      <c r="C909" s="3" t="s">
        <v>36</v>
      </c>
      <c r="D909" s="3" t="s">
        <v>542</v>
      </c>
      <c r="E909" s="1">
        <f>VLOOKUP($B909,Conteo_municipios!$A$2:$I$1123,5)</f>
        <v>21819</v>
      </c>
      <c r="F909" s="75">
        <f>VLOOKUP($B909,Conteo_municipios!$A$2:$I$1123,9)</f>
        <v>2.8000000000000003</v>
      </c>
      <c r="G909" s="5">
        <v>4</v>
      </c>
      <c r="H909" s="5">
        <v>0.2</v>
      </c>
      <c r="I909" s="5" t="s">
        <v>21</v>
      </c>
      <c r="J909" s="4" t="s">
        <v>13</v>
      </c>
      <c r="K909" s="1" t="str">
        <f>IF(E909&gt;=160000,"Intermedia",IF(E909&gt;=40000,IF(F909&gt;=7,"Intermedia","Pequeña"),IF(E909&gt;=20000,"Tipo I_II","Resto")))</f>
        <v>Tipo I_II</v>
      </c>
      <c r="L909" s="2" t="str">
        <f t="shared" si="18"/>
        <v>Tipo I_II_H</v>
      </c>
      <c r="N909" s="49"/>
      <c r="O909" s="50"/>
      <c r="P909" s="50"/>
      <c r="Q909" s="50"/>
    </row>
    <row r="910" spans="1:17" x14ac:dyDescent="0.25">
      <c r="A910" s="61" t="s">
        <v>1367</v>
      </c>
      <c r="B910" s="65">
        <v>68669</v>
      </c>
      <c r="C910" s="3" t="s">
        <v>36</v>
      </c>
      <c r="D910" s="3" t="s">
        <v>220</v>
      </c>
      <c r="E910" s="1">
        <f>VLOOKUP($B910,Conteo_municipios!$A$2:$I$1123,5)</f>
        <v>3275</v>
      </c>
      <c r="F910" s="75">
        <f>VLOOKUP($B910,Conteo_municipios!$A$2:$I$1123,9)</f>
        <v>3.3000000000000003</v>
      </c>
      <c r="G910" s="5">
        <v>5</v>
      </c>
      <c r="H910" s="5">
        <v>0.25</v>
      </c>
      <c r="I910" s="5" t="s">
        <v>21</v>
      </c>
      <c r="J910" s="4" t="s">
        <v>13</v>
      </c>
      <c r="K910" s="1" t="str">
        <f>IF(E910&gt;=160000,"Intermedia",IF(E910&gt;=40000,IF(F910&gt;=7,"Intermedia","Pequeña"),IF(E910&gt;=20000,"Tipo I_II","Resto")))</f>
        <v>Resto</v>
      </c>
      <c r="L910" s="2" t="str">
        <f t="shared" si="18"/>
        <v>Resto</v>
      </c>
      <c r="N910" s="49"/>
      <c r="O910" s="50"/>
      <c r="P910" s="50"/>
      <c r="Q910" s="50"/>
    </row>
    <row r="911" spans="1:17" x14ac:dyDescent="0.25">
      <c r="A911" s="61" t="s">
        <v>2061</v>
      </c>
      <c r="B911" s="65">
        <v>68673</v>
      </c>
      <c r="C911" s="3" t="s">
        <v>36</v>
      </c>
      <c r="D911" s="3" t="s">
        <v>2062</v>
      </c>
      <c r="E911" s="1">
        <f>VLOOKUP($B911,Conteo_municipios!$A$2:$I$1123,5)</f>
        <v>658</v>
      </c>
      <c r="F911" s="75">
        <f>VLOOKUP($B911,Conteo_municipios!$A$2:$I$1123,9)</f>
        <v>4.1999999999999993</v>
      </c>
      <c r="G911" s="5">
        <v>3</v>
      </c>
      <c r="H911" s="5">
        <v>0.15</v>
      </c>
      <c r="I911" s="5" t="s">
        <v>12</v>
      </c>
      <c r="J911" s="4" t="s">
        <v>13</v>
      </c>
      <c r="K911" s="1" t="str">
        <f>IF(E911&gt;=160000,"Intermedia",IF(E911&gt;=40000,IF(F911&gt;=7,"Intermedia","Pequeña"),IF(E911&gt;=20000,"Tipo I_II","Resto")))</f>
        <v>Resto</v>
      </c>
      <c r="L911" s="2" t="str">
        <f t="shared" si="18"/>
        <v>Resto</v>
      </c>
      <c r="N911" s="49"/>
      <c r="O911" s="50"/>
      <c r="P911" s="50"/>
      <c r="Q911" s="50"/>
    </row>
    <row r="912" spans="1:17" x14ac:dyDescent="0.25">
      <c r="A912" s="61" t="s">
        <v>232</v>
      </c>
      <c r="B912" s="65">
        <v>68679</v>
      </c>
      <c r="C912" s="3" t="s">
        <v>36</v>
      </c>
      <c r="D912" s="3" t="s">
        <v>233</v>
      </c>
      <c r="E912" s="1">
        <f>VLOOKUP($B912,Conteo_municipios!$A$2:$I$1123,5)</f>
        <v>47627</v>
      </c>
      <c r="F912" s="75">
        <f>VLOOKUP($B912,Conteo_municipios!$A$2:$I$1123,9)</f>
        <v>4.5</v>
      </c>
      <c r="G912" s="5">
        <v>4</v>
      </c>
      <c r="H912" s="5">
        <v>0.2</v>
      </c>
      <c r="I912" s="5" t="s">
        <v>21</v>
      </c>
      <c r="J912" s="4" t="s">
        <v>13</v>
      </c>
      <c r="K912" s="1" t="str">
        <f>IF(E912&gt;=160000,"Intermedia",IF(E912&gt;=40000,IF(F912&gt;=7,"Intermedia","Pequeña"),IF(E912&gt;=20000,"Tipo I_II","Resto")))</f>
        <v>Pequeña</v>
      </c>
      <c r="L912" s="2" t="str">
        <f t="shared" si="18"/>
        <v>Pequeña_H</v>
      </c>
      <c r="N912" s="49"/>
      <c r="O912" s="50"/>
      <c r="P912" s="50"/>
      <c r="Q912" s="50"/>
    </row>
    <row r="913" spans="1:17" x14ac:dyDescent="0.25">
      <c r="A913" s="61" t="s">
        <v>1929</v>
      </c>
      <c r="B913" s="65">
        <v>68682</v>
      </c>
      <c r="C913" s="3" t="s">
        <v>36</v>
      </c>
      <c r="D913" s="3" t="s">
        <v>1930</v>
      </c>
      <c r="E913" s="1">
        <f>VLOOKUP($B913,Conteo_municipios!$A$2:$I$1123,5)</f>
        <v>766</v>
      </c>
      <c r="F913" s="75">
        <f>VLOOKUP($B913,Conteo_municipios!$A$2:$I$1123,9)</f>
        <v>2.4</v>
      </c>
      <c r="G913" s="5">
        <v>5</v>
      </c>
      <c r="H913" s="5">
        <v>0.25</v>
      </c>
      <c r="I913" s="5" t="s">
        <v>21</v>
      </c>
      <c r="J913" s="4" t="s">
        <v>13</v>
      </c>
      <c r="K913" s="1" t="str">
        <f>IF(E913&gt;=160000,"Intermedia",IF(E913&gt;=40000,IF(F913&gt;=7,"Intermedia","Pequeña"),IF(E913&gt;=20000,"Tipo I_II","Resto")))</f>
        <v>Resto</v>
      </c>
      <c r="L913" s="2" t="str">
        <f t="shared" si="18"/>
        <v>Resto</v>
      </c>
      <c r="N913" s="49"/>
      <c r="O913" s="50"/>
      <c r="P913" s="50"/>
      <c r="Q913" s="50"/>
    </row>
    <row r="914" spans="1:17" x14ac:dyDescent="0.25">
      <c r="A914" s="61" t="s">
        <v>1867</v>
      </c>
      <c r="B914" s="65">
        <v>68684</v>
      </c>
      <c r="C914" s="3" t="s">
        <v>36</v>
      </c>
      <c r="D914" s="3" t="s">
        <v>1868</v>
      </c>
      <c r="E914" s="1">
        <f>VLOOKUP($B914,Conteo_municipios!$A$2:$I$1123,5)</f>
        <v>1122</v>
      </c>
      <c r="F914" s="75">
        <f>VLOOKUP($B914,Conteo_municipios!$A$2:$I$1123,9)</f>
        <v>3.5</v>
      </c>
      <c r="G914" s="5">
        <v>5</v>
      </c>
      <c r="H914" s="5">
        <v>0.25</v>
      </c>
      <c r="I914" s="5" t="s">
        <v>21</v>
      </c>
      <c r="J914" s="4" t="s">
        <v>13</v>
      </c>
      <c r="K914" s="1" t="str">
        <f>IF(E914&gt;=160000,"Intermedia",IF(E914&gt;=40000,IF(F914&gt;=7,"Intermedia","Pequeña"),IF(E914&gt;=20000,"Tipo I_II","Resto")))</f>
        <v>Resto</v>
      </c>
      <c r="L914" s="2" t="str">
        <f t="shared" si="18"/>
        <v>Resto</v>
      </c>
      <c r="N914" s="49"/>
      <c r="O914" s="50"/>
      <c r="P914" s="50"/>
      <c r="Q914" s="50"/>
    </row>
    <row r="915" spans="1:17" x14ac:dyDescent="0.25">
      <c r="A915" s="61" t="s">
        <v>2067</v>
      </c>
      <c r="B915" s="65">
        <v>68686</v>
      </c>
      <c r="C915" s="3" t="s">
        <v>36</v>
      </c>
      <c r="D915" s="3" t="s">
        <v>1003</v>
      </c>
      <c r="E915" s="1">
        <f>VLOOKUP($B915,Conteo_municipios!$A$2:$I$1123,5)</f>
        <v>629</v>
      </c>
      <c r="F915" s="75">
        <f>VLOOKUP($B915,Conteo_municipios!$A$2:$I$1123,9)</f>
        <v>3.3000000000000003</v>
      </c>
      <c r="G915" s="5">
        <v>5</v>
      </c>
      <c r="H915" s="5">
        <v>0.25</v>
      </c>
      <c r="I915" s="5" t="s">
        <v>21</v>
      </c>
      <c r="J915" s="4" t="s">
        <v>13</v>
      </c>
      <c r="K915" s="1" t="str">
        <f>IF(E915&gt;=160000,"Intermedia",IF(E915&gt;=40000,IF(F915&gt;=7,"Intermedia","Pequeña"),IF(E915&gt;=20000,"Tipo I_II","Resto")))</f>
        <v>Resto</v>
      </c>
      <c r="L915" s="2" t="str">
        <f t="shared" ref="L915:L978" si="19">+IF(K915="ESPECIAL",D915,IF(K915="Resto","Resto",IF(I915="H",K915&amp;"_"&amp;I915,K915&amp;"_L|M")))</f>
        <v>Resto</v>
      </c>
      <c r="N915" s="49"/>
      <c r="O915" s="50"/>
      <c r="P915" s="50"/>
      <c r="Q915" s="50"/>
    </row>
    <row r="916" spans="1:17" x14ac:dyDescent="0.25">
      <c r="A916" s="61" t="s">
        <v>511</v>
      </c>
      <c r="B916" s="65">
        <v>68689</v>
      </c>
      <c r="C916" s="3" t="s">
        <v>36</v>
      </c>
      <c r="D916" s="3" t="s">
        <v>512</v>
      </c>
      <c r="E916" s="1">
        <f>VLOOKUP($B916,Conteo_municipios!$A$2:$I$1123,5)</f>
        <v>14078</v>
      </c>
      <c r="F916" s="75">
        <f>VLOOKUP($B916,Conteo_municipios!$A$2:$I$1123,9)</f>
        <v>3.2</v>
      </c>
      <c r="G916" s="5">
        <v>3</v>
      </c>
      <c r="H916" s="5">
        <v>0.15</v>
      </c>
      <c r="I916" s="5" t="s">
        <v>12</v>
      </c>
      <c r="J916" s="4" t="s">
        <v>13</v>
      </c>
      <c r="K916" s="1" t="str">
        <f>IF(E916&gt;=160000,"Intermedia",IF(E916&gt;=40000,IF(F916&gt;=7,"Intermedia","Pequeña"),IF(E916&gt;=20000,"Tipo I_II","Resto")))</f>
        <v>Resto</v>
      </c>
      <c r="L916" s="2" t="str">
        <f t="shared" si="19"/>
        <v>Resto</v>
      </c>
      <c r="N916" s="49"/>
      <c r="O916" s="50"/>
      <c r="P916" s="50"/>
      <c r="Q916" s="50"/>
    </row>
    <row r="917" spans="1:17" x14ac:dyDescent="0.25">
      <c r="A917" s="61" t="s">
        <v>2078</v>
      </c>
      <c r="B917" s="65">
        <v>68705</v>
      </c>
      <c r="C917" s="3" t="s">
        <v>36</v>
      </c>
      <c r="D917" s="3" t="s">
        <v>596</v>
      </c>
      <c r="E917" s="1">
        <f>VLOOKUP($B917,Conteo_municipios!$A$2:$I$1123,5)</f>
        <v>203</v>
      </c>
      <c r="F917" s="75">
        <f>VLOOKUP($B917,Conteo_municipios!$A$2:$I$1123,9)</f>
        <v>2.4</v>
      </c>
      <c r="G917" s="5">
        <v>5</v>
      </c>
      <c r="H917" s="5">
        <v>0.25</v>
      </c>
      <c r="I917" s="5" t="s">
        <v>21</v>
      </c>
      <c r="J917" s="4" t="s">
        <v>13</v>
      </c>
      <c r="K917" s="1" t="str">
        <f>IF(E917&gt;=160000,"Intermedia",IF(E917&gt;=40000,IF(F917&gt;=7,"Intermedia","Pequeña"),IF(E917&gt;=20000,"Tipo I_II","Resto")))</f>
        <v>Resto</v>
      </c>
      <c r="L917" s="2" t="str">
        <f t="shared" si="19"/>
        <v>Resto</v>
      </c>
      <c r="N917" s="49"/>
      <c r="O917" s="50"/>
      <c r="P917" s="50"/>
      <c r="Q917" s="50"/>
    </row>
    <row r="918" spans="1:17" x14ac:dyDescent="0.25">
      <c r="A918" s="61" t="s">
        <v>2009</v>
      </c>
      <c r="B918" s="65">
        <v>68720</v>
      </c>
      <c r="C918" s="3" t="s">
        <v>36</v>
      </c>
      <c r="D918" s="3" t="s">
        <v>2010</v>
      </c>
      <c r="E918" s="1">
        <f>VLOOKUP($B918,Conteo_municipios!$A$2:$I$1123,5)</f>
        <v>1406</v>
      </c>
      <c r="F918" s="75">
        <f>VLOOKUP($B918,Conteo_municipios!$A$2:$I$1123,9)</f>
        <v>3.5</v>
      </c>
      <c r="G918" s="5">
        <v>3</v>
      </c>
      <c r="H918" s="5">
        <v>0.15</v>
      </c>
      <c r="I918" s="5" t="s">
        <v>12</v>
      </c>
      <c r="J918" s="4" t="s">
        <v>13</v>
      </c>
      <c r="K918" s="1" t="str">
        <f>IF(E918&gt;=160000,"Intermedia",IF(E918&gt;=40000,IF(F918&gt;=7,"Intermedia","Pequeña"),IF(E918&gt;=20000,"Tipo I_II","Resto")))</f>
        <v>Resto</v>
      </c>
      <c r="L918" s="2" t="str">
        <f t="shared" si="19"/>
        <v>Resto</v>
      </c>
      <c r="N918" s="49"/>
      <c r="O918" s="50"/>
      <c r="P918" s="50"/>
      <c r="Q918" s="50"/>
    </row>
    <row r="919" spans="1:17" x14ac:dyDescent="0.25">
      <c r="A919" s="61" t="s">
        <v>1471</v>
      </c>
      <c r="B919" s="65">
        <v>68745</v>
      </c>
      <c r="C919" s="3" t="s">
        <v>36</v>
      </c>
      <c r="D919" s="3" t="s">
        <v>1472</v>
      </c>
      <c r="E919" s="1">
        <f>VLOOKUP($B919,Conteo_municipios!$A$2:$I$1123,5)</f>
        <v>2236</v>
      </c>
      <c r="F919" s="75">
        <f>VLOOKUP($B919,Conteo_municipios!$A$2:$I$1123,9)</f>
        <v>3.2</v>
      </c>
      <c r="G919" s="5">
        <v>3</v>
      </c>
      <c r="H919" s="5">
        <v>0.15</v>
      </c>
      <c r="I919" s="5" t="s">
        <v>12</v>
      </c>
      <c r="J919" s="4" t="s">
        <v>13</v>
      </c>
      <c r="K919" s="1" t="str">
        <f>IF(E919&gt;=160000,"Intermedia",IF(E919&gt;=40000,IF(F919&gt;=7,"Intermedia","Pequeña"),IF(E919&gt;=20000,"Tipo I_II","Resto")))</f>
        <v>Resto</v>
      </c>
      <c r="L919" s="2" t="str">
        <f t="shared" si="19"/>
        <v>Resto</v>
      </c>
      <c r="N919" s="49"/>
      <c r="O919" s="50"/>
      <c r="P919" s="50"/>
      <c r="Q919" s="50"/>
    </row>
    <row r="920" spans="1:17" x14ac:dyDescent="0.25">
      <c r="A920" s="61" t="s">
        <v>324</v>
      </c>
      <c r="B920" s="65">
        <v>68755</v>
      </c>
      <c r="C920" s="3" t="s">
        <v>36</v>
      </c>
      <c r="D920" s="3" t="s">
        <v>325</v>
      </c>
      <c r="E920" s="1">
        <f>VLOOKUP($B920,Conteo_municipios!$A$2:$I$1123,5)</f>
        <v>23740</v>
      </c>
      <c r="F920" s="75">
        <f>VLOOKUP($B920,Conteo_municipios!$A$2:$I$1123,9)</f>
        <v>3.7</v>
      </c>
      <c r="G920" s="5">
        <v>4</v>
      </c>
      <c r="H920" s="5">
        <v>0.2</v>
      </c>
      <c r="I920" s="5" t="s">
        <v>21</v>
      </c>
      <c r="J920" s="4" t="s">
        <v>13</v>
      </c>
      <c r="K920" s="1" t="str">
        <f>IF(E920&gt;=160000,"Intermedia",IF(E920&gt;=40000,IF(F920&gt;=7,"Intermedia","Pequeña"),IF(E920&gt;=20000,"Tipo I_II","Resto")))</f>
        <v>Tipo I_II</v>
      </c>
      <c r="L920" s="2" t="str">
        <f t="shared" si="19"/>
        <v>Tipo I_II_H</v>
      </c>
      <c r="N920" s="49"/>
      <c r="O920" s="50"/>
      <c r="P920" s="50"/>
      <c r="Q920" s="50"/>
    </row>
    <row r="921" spans="1:17" x14ac:dyDescent="0.25">
      <c r="A921" s="61" t="s">
        <v>1556</v>
      </c>
      <c r="B921" s="65">
        <v>68770</v>
      </c>
      <c r="C921" s="3" t="s">
        <v>36</v>
      </c>
      <c r="D921" s="3" t="s">
        <v>1557</v>
      </c>
      <c r="E921" s="1">
        <f>VLOOKUP($B921,Conteo_municipios!$A$2:$I$1123,5)</f>
        <v>3761</v>
      </c>
      <c r="F921" s="75">
        <f>VLOOKUP($B921,Conteo_municipios!$A$2:$I$1123,9)</f>
        <v>3.8000000000000003</v>
      </c>
      <c r="G921" s="5">
        <v>3</v>
      </c>
      <c r="H921" s="5">
        <v>0.15</v>
      </c>
      <c r="I921" s="5" t="s">
        <v>12</v>
      </c>
      <c r="J921" s="4" t="s">
        <v>13</v>
      </c>
      <c r="K921" s="1" t="str">
        <f>IF(E921&gt;=160000,"Intermedia",IF(E921&gt;=40000,IF(F921&gt;=7,"Intermedia","Pequeña"),IF(E921&gt;=20000,"Tipo I_II","Resto")))</f>
        <v>Resto</v>
      </c>
      <c r="L921" s="2" t="str">
        <f t="shared" si="19"/>
        <v>Resto</v>
      </c>
      <c r="N921" s="49"/>
      <c r="O921" s="50"/>
      <c r="P921" s="50"/>
      <c r="Q921" s="50"/>
    </row>
    <row r="922" spans="1:17" x14ac:dyDescent="0.25">
      <c r="A922" s="61" t="s">
        <v>2051</v>
      </c>
      <c r="B922" s="65">
        <v>68773</v>
      </c>
      <c r="C922" s="3" t="s">
        <v>36</v>
      </c>
      <c r="D922" s="3" t="s">
        <v>85</v>
      </c>
      <c r="E922" s="1">
        <f>VLOOKUP($B922,Conteo_municipios!$A$2:$I$1123,5)</f>
        <v>1618</v>
      </c>
      <c r="F922" s="75">
        <f>VLOOKUP($B922,Conteo_municipios!$A$2:$I$1123,9)</f>
        <v>4</v>
      </c>
      <c r="G922" s="5">
        <v>3</v>
      </c>
      <c r="H922" s="5">
        <v>0.15</v>
      </c>
      <c r="I922" s="5" t="s">
        <v>12</v>
      </c>
      <c r="J922" s="4" t="s">
        <v>13</v>
      </c>
      <c r="K922" s="1" t="str">
        <f>IF(E922&gt;=160000,"Intermedia",IF(E922&gt;=40000,IF(F922&gt;=7,"Intermedia","Pequeña"),IF(E922&gt;=20000,"Tipo I_II","Resto")))</f>
        <v>Resto</v>
      </c>
      <c r="L922" s="2" t="str">
        <f t="shared" si="19"/>
        <v>Resto</v>
      </c>
      <c r="N922" s="49"/>
      <c r="O922" s="50"/>
      <c r="P922" s="50"/>
      <c r="Q922" s="50"/>
    </row>
    <row r="923" spans="1:17" x14ac:dyDescent="0.25">
      <c r="A923" s="61" t="s">
        <v>1963</v>
      </c>
      <c r="B923" s="65">
        <v>68780</v>
      </c>
      <c r="C923" s="3" t="s">
        <v>36</v>
      </c>
      <c r="D923" s="3" t="s">
        <v>1964</v>
      </c>
      <c r="E923" s="1">
        <f>VLOOKUP($B923,Conteo_municipios!$A$2:$I$1123,5)</f>
        <v>1046</v>
      </c>
      <c r="F923" s="75">
        <f>VLOOKUP($B923,Conteo_municipios!$A$2:$I$1123,9)</f>
        <v>3.1</v>
      </c>
      <c r="G923" s="5">
        <v>5</v>
      </c>
      <c r="H923" s="5">
        <v>0.25</v>
      </c>
      <c r="I923" s="5" t="s">
        <v>21</v>
      </c>
      <c r="J923" s="4" t="s">
        <v>13</v>
      </c>
      <c r="K923" s="1" t="str">
        <f>IF(E923&gt;=160000,"Intermedia",IF(E923&gt;=40000,IF(F923&gt;=7,"Intermedia","Pequeña"),IF(E923&gt;=20000,"Tipo I_II","Resto")))</f>
        <v>Resto</v>
      </c>
      <c r="L923" s="2" t="str">
        <f t="shared" si="19"/>
        <v>Resto</v>
      </c>
      <c r="N923" s="49"/>
      <c r="O923" s="50"/>
      <c r="P923" s="50"/>
      <c r="Q923" s="50"/>
    </row>
    <row r="924" spans="1:17" x14ac:dyDescent="0.25">
      <c r="A924" s="61" t="s">
        <v>2022</v>
      </c>
      <c r="B924" s="65">
        <v>68820</v>
      </c>
      <c r="C924" s="3" t="s">
        <v>36</v>
      </c>
      <c r="D924" s="3" t="s">
        <v>2023</v>
      </c>
      <c r="E924" s="1">
        <f>VLOOKUP($B924,Conteo_municipios!$A$2:$I$1123,5)</f>
        <v>1629</v>
      </c>
      <c r="F924" s="75">
        <f>VLOOKUP($B924,Conteo_municipios!$A$2:$I$1123,9)</f>
        <v>6</v>
      </c>
      <c r="G924" s="5">
        <v>5</v>
      </c>
      <c r="H924" s="5">
        <v>0.25</v>
      </c>
      <c r="I924" s="5" t="s">
        <v>21</v>
      </c>
      <c r="J924" s="4" t="s">
        <v>13</v>
      </c>
      <c r="K924" s="1" t="str">
        <f>IF(E924&gt;=160000,"Intermedia",IF(E924&gt;=40000,IF(F924&gt;=7,"Intermedia","Pequeña"),IF(E924&gt;=20000,"Tipo I_II","Resto")))</f>
        <v>Resto</v>
      </c>
      <c r="L924" s="2" t="str">
        <f t="shared" si="19"/>
        <v>Resto</v>
      </c>
      <c r="N924" s="49"/>
      <c r="O924" s="50"/>
      <c r="P924" s="50"/>
      <c r="Q924" s="50"/>
    </row>
    <row r="925" spans="1:17" x14ac:dyDescent="0.25">
      <c r="A925" s="61" t="s">
        <v>1595</v>
      </c>
      <c r="B925" s="65">
        <v>68855</v>
      </c>
      <c r="C925" s="3" t="s">
        <v>36</v>
      </c>
      <c r="D925" s="3" t="s">
        <v>1596</v>
      </c>
      <c r="E925" s="1">
        <f>VLOOKUP($B925,Conteo_municipios!$A$2:$I$1123,5)</f>
        <v>2319</v>
      </c>
      <c r="F925" s="75">
        <f>VLOOKUP($B925,Conteo_municipios!$A$2:$I$1123,9)</f>
        <v>3.8000000000000003</v>
      </c>
      <c r="G925" s="5">
        <v>4</v>
      </c>
      <c r="H925" s="5">
        <v>0.2</v>
      </c>
      <c r="I925" s="5" t="s">
        <v>21</v>
      </c>
      <c r="J925" s="4" t="s">
        <v>13</v>
      </c>
      <c r="K925" s="1" t="str">
        <f>IF(E925&gt;=160000,"Intermedia",IF(E925&gt;=40000,IF(F925&gt;=7,"Intermedia","Pequeña"),IF(E925&gt;=20000,"Tipo I_II","Resto")))</f>
        <v>Resto</v>
      </c>
      <c r="L925" s="2" t="str">
        <f t="shared" si="19"/>
        <v>Resto</v>
      </c>
      <c r="N925" s="49"/>
      <c r="O925" s="50"/>
      <c r="P925" s="50"/>
      <c r="Q925" s="50"/>
    </row>
    <row r="926" spans="1:17" x14ac:dyDescent="0.25">
      <c r="A926" s="61" t="s">
        <v>638</v>
      </c>
      <c r="B926" s="65">
        <v>68861</v>
      </c>
      <c r="C926" s="3" t="s">
        <v>36</v>
      </c>
      <c r="D926" s="3" t="s">
        <v>639</v>
      </c>
      <c r="E926" s="1">
        <f>VLOOKUP($B926,Conteo_municipios!$A$2:$I$1123,5)</f>
        <v>11667</v>
      </c>
      <c r="F926" s="75">
        <f>VLOOKUP($B926,Conteo_municipios!$A$2:$I$1123,9)</f>
        <v>3.6</v>
      </c>
      <c r="G926" s="5">
        <v>3</v>
      </c>
      <c r="H926" s="5">
        <v>0.15</v>
      </c>
      <c r="I926" s="5" t="s">
        <v>12</v>
      </c>
      <c r="J926" s="4" t="s">
        <v>13</v>
      </c>
      <c r="K926" s="1" t="str">
        <f>IF(E926&gt;=160000,"Intermedia",IF(E926&gt;=40000,IF(F926&gt;=7,"Intermedia","Pequeña"),IF(E926&gt;=20000,"Tipo I_II","Resto")))</f>
        <v>Resto</v>
      </c>
      <c r="L926" s="2" t="str">
        <f t="shared" si="19"/>
        <v>Resto</v>
      </c>
      <c r="N926" s="49"/>
      <c r="O926" s="50"/>
      <c r="P926" s="50"/>
      <c r="Q926" s="50"/>
    </row>
    <row r="927" spans="1:17" x14ac:dyDescent="0.25">
      <c r="A927" s="61" t="s">
        <v>2013</v>
      </c>
      <c r="B927" s="65">
        <v>68867</v>
      </c>
      <c r="C927" s="3" t="s">
        <v>36</v>
      </c>
      <c r="D927" s="3" t="s">
        <v>2014</v>
      </c>
      <c r="E927" s="1">
        <f>VLOOKUP($B927,Conteo_municipios!$A$2:$I$1123,5)</f>
        <v>708</v>
      </c>
      <c r="F927" s="75">
        <f>VLOOKUP($B927,Conteo_municipios!$A$2:$I$1123,9)</f>
        <v>3.5</v>
      </c>
      <c r="G927" s="5">
        <v>5</v>
      </c>
      <c r="H927" s="5">
        <v>0.25</v>
      </c>
      <c r="I927" s="5" t="s">
        <v>21</v>
      </c>
      <c r="J927" s="4" t="s">
        <v>13</v>
      </c>
      <c r="K927" s="1" t="str">
        <f>IF(E927&gt;=160000,"Intermedia",IF(E927&gt;=40000,IF(F927&gt;=7,"Intermedia","Pequeña"),IF(E927&gt;=20000,"Tipo I_II","Resto")))</f>
        <v>Resto</v>
      </c>
      <c r="L927" s="2" t="str">
        <f t="shared" si="19"/>
        <v>Resto</v>
      </c>
      <c r="N927" s="49"/>
      <c r="O927" s="50"/>
      <c r="P927" s="50"/>
      <c r="Q927" s="50"/>
    </row>
    <row r="928" spans="1:17" x14ac:dyDescent="0.25">
      <c r="A928" s="61" t="s">
        <v>1216</v>
      </c>
      <c r="B928" s="65">
        <v>68872</v>
      </c>
      <c r="C928" s="3" t="s">
        <v>36</v>
      </c>
      <c r="D928" s="3" t="s">
        <v>388</v>
      </c>
      <c r="E928" s="1">
        <f>VLOOKUP($B928,Conteo_municipios!$A$2:$I$1123,5)</f>
        <v>4432</v>
      </c>
      <c r="F928" s="75">
        <f>VLOOKUP($B928,Conteo_municipios!$A$2:$I$1123,9)</f>
        <v>3.3000000000000003</v>
      </c>
      <c r="G928" s="5">
        <v>4</v>
      </c>
      <c r="H928" s="5">
        <v>0.2</v>
      </c>
      <c r="I928" s="5" t="s">
        <v>21</v>
      </c>
      <c r="J928" s="4" t="s">
        <v>13</v>
      </c>
      <c r="K928" s="1" t="str">
        <f>IF(E928&gt;=160000,"Intermedia",IF(E928&gt;=40000,IF(F928&gt;=7,"Intermedia","Pequeña"),IF(E928&gt;=20000,"Tipo I_II","Resto")))</f>
        <v>Resto</v>
      </c>
      <c r="L928" s="2" t="str">
        <f t="shared" si="19"/>
        <v>Resto</v>
      </c>
      <c r="N928" s="49"/>
      <c r="O928" s="50"/>
      <c r="P928" s="50"/>
      <c r="Q928" s="50"/>
    </row>
    <row r="929" spans="1:17" x14ac:dyDescent="0.25">
      <c r="A929" s="61" t="s">
        <v>909</v>
      </c>
      <c r="B929" s="65">
        <v>68895</v>
      </c>
      <c r="C929" s="3" t="s">
        <v>36</v>
      </c>
      <c r="D929" s="3" t="s">
        <v>910</v>
      </c>
      <c r="E929" s="1">
        <f>VLOOKUP($B929,Conteo_municipios!$A$2:$I$1123,5)</f>
        <v>6243</v>
      </c>
      <c r="F929" s="75">
        <f>VLOOKUP($B929,Conteo_municipios!$A$2:$I$1123,9)</f>
        <v>2.8000000000000003</v>
      </c>
      <c r="G929" s="5">
        <v>4</v>
      </c>
      <c r="H929" s="5">
        <v>0.2</v>
      </c>
      <c r="I929" s="5" t="s">
        <v>21</v>
      </c>
      <c r="J929" s="4" t="s">
        <v>13</v>
      </c>
      <c r="K929" s="1" t="str">
        <f>IF(E929&gt;=160000,"Intermedia",IF(E929&gt;=40000,IF(F929&gt;=7,"Intermedia","Pequeña"),IF(E929&gt;=20000,"Tipo I_II","Resto")))</f>
        <v>Resto</v>
      </c>
      <c r="L929" s="2" t="str">
        <f t="shared" si="19"/>
        <v>Resto</v>
      </c>
      <c r="N929" s="49"/>
      <c r="O929" s="50"/>
      <c r="P929" s="50"/>
      <c r="Q929" s="50"/>
    </row>
    <row r="930" spans="1:17" x14ac:dyDescent="0.25">
      <c r="A930" s="61" t="s">
        <v>84</v>
      </c>
      <c r="B930" s="64">
        <v>70001</v>
      </c>
      <c r="C930" s="1" t="s">
        <v>85</v>
      </c>
      <c r="D930" s="1" t="s">
        <v>86</v>
      </c>
      <c r="E930" s="1">
        <f>VLOOKUP($B930,Conteo_municipios!$A$2:$I$1123,5)</f>
        <v>263532</v>
      </c>
      <c r="F930" s="75">
        <f>VLOOKUP($B930,Conteo_municipios!$A$2:$I$1123,9)</f>
        <v>4.3999999999999995</v>
      </c>
      <c r="G930" s="4">
        <v>2</v>
      </c>
      <c r="H930" s="4">
        <v>0.1</v>
      </c>
      <c r="I930" s="4" t="s">
        <v>25</v>
      </c>
      <c r="J930" s="4" t="s">
        <v>26</v>
      </c>
      <c r="K930" s="1" t="str">
        <f>IF(E930&gt;=160000,"Intermedia",IF(E930&gt;=40000,IF(F930&gt;=7,"Intermedia","Pequeña"),IF(E930&gt;=20000,"Tipo I_II","Resto")))</f>
        <v>Intermedia</v>
      </c>
      <c r="L930" s="2" t="str">
        <f t="shared" si="19"/>
        <v>Intermedia_L|M</v>
      </c>
      <c r="N930" s="49"/>
      <c r="O930" s="50"/>
      <c r="P930" s="50"/>
      <c r="Q930" s="50"/>
    </row>
    <row r="931" spans="1:17" x14ac:dyDescent="0.25">
      <c r="A931" s="61" t="s">
        <v>765</v>
      </c>
      <c r="B931" s="65">
        <v>70110</v>
      </c>
      <c r="C931" s="3" t="s">
        <v>85</v>
      </c>
      <c r="D931" s="3" t="s">
        <v>766</v>
      </c>
      <c r="E931" s="1">
        <f>VLOOKUP($B931,Conteo_municipios!$A$2:$I$1123,5)</f>
        <v>9142</v>
      </c>
      <c r="F931" s="75">
        <f>VLOOKUP($B931,Conteo_municipios!$A$2:$I$1123,9)</f>
        <v>4</v>
      </c>
      <c r="G931" s="5">
        <v>2</v>
      </c>
      <c r="H931" s="5">
        <v>0.1</v>
      </c>
      <c r="I931" s="5" t="s">
        <v>25</v>
      </c>
      <c r="J931" s="4" t="s">
        <v>26</v>
      </c>
      <c r="K931" s="1" t="str">
        <f>IF(E931&gt;=160000,"Intermedia",IF(E931&gt;=40000,IF(F931&gt;=7,"Intermedia","Pequeña"),IF(E931&gt;=20000,"Tipo I_II","Resto")))</f>
        <v>Resto</v>
      </c>
      <c r="L931" s="2" t="str">
        <f t="shared" si="19"/>
        <v>Resto</v>
      </c>
      <c r="N931" s="49"/>
      <c r="O931" s="50"/>
      <c r="P931" s="50"/>
      <c r="Q931" s="50"/>
    </row>
    <row r="932" spans="1:17" x14ac:dyDescent="0.25">
      <c r="A932" s="61" t="s">
        <v>1331</v>
      </c>
      <c r="B932" s="65">
        <v>70124</v>
      </c>
      <c r="C932" s="3" t="s">
        <v>85</v>
      </c>
      <c r="D932" s="3" t="s">
        <v>1332</v>
      </c>
      <c r="E932" s="1">
        <f>VLOOKUP($B932,Conteo_municipios!$A$2:$I$1123,5)</f>
        <v>10115</v>
      </c>
      <c r="F932" s="75">
        <f>VLOOKUP($B932,Conteo_municipios!$A$2:$I$1123,9)</f>
        <v>4.5</v>
      </c>
      <c r="G932" s="5">
        <v>3</v>
      </c>
      <c r="H932" s="5">
        <v>0.15</v>
      </c>
      <c r="I932" s="5" t="s">
        <v>12</v>
      </c>
      <c r="J932" s="4" t="s">
        <v>26</v>
      </c>
      <c r="K932" s="1" t="str">
        <f>IF(E932&gt;=160000,"Intermedia",IF(E932&gt;=40000,IF(F932&gt;=7,"Intermedia","Pequeña"),IF(E932&gt;=20000,"Tipo I_II","Resto")))</f>
        <v>Resto</v>
      </c>
      <c r="L932" s="2" t="str">
        <f t="shared" si="19"/>
        <v>Resto</v>
      </c>
      <c r="N932" s="49"/>
      <c r="O932" s="50"/>
      <c r="P932" s="50"/>
      <c r="Q932" s="50"/>
    </row>
    <row r="933" spans="1:17" x14ac:dyDescent="0.25">
      <c r="A933" s="61" t="s">
        <v>1318</v>
      </c>
      <c r="B933" s="65">
        <v>70204</v>
      </c>
      <c r="C933" s="3" t="s">
        <v>85</v>
      </c>
      <c r="D933" s="3" t="s">
        <v>1319</v>
      </c>
      <c r="E933" s="1">
        <f>VLOOKUP($B933,Conteo_municipios!$A$2:$I$1123,5)</f>
        <v>5890</v>
      </c>
      <c r="F933" s="75">
        <f>VLOOKUP($B933,Conteo_municipios!$A$2:$I$1123,9)</f>
        <v>5.1999999999999993</v>
      </c>
      <c r="G933" s="5">
        <v>2</v>
      </c>
      <c r="H933" s="5">
        <v>0.1</v>
      </c>
      <c r="I933" s="5" t="s">
        <v>25</v>
      </c>
      <c r="J933" s="4" t="s">
        <v>26</v>
      </c>
      <c r="K933" s="1" t="str">
        <f>IF(E933&gt;=160000,"Intermedia",IF(E933&gt;=40000,IF(F933&gt;=7,"Intermedia","Pequeña"),IF(E933&gt;=20000,"Tipo I_II","Resto")))</f>
        <v>Resto</v>
      </c>
      <c r="L933" s="2" t="str">
        <f t="shared" si="19"/>
        <v>Resto</v>
      </c>
      <c r="N933" s="49"/>
      <c r="O933" s="50"/>
      <c r="P933" s="50"/>
      <c r="Q933" s="50"/>
    </row>
    <row r="934" spans="1:17" x14ac:dyDescent="0.25">
      <c r="A934" s="61" t="s">
        <v>209</v>
      </c>
      <c r="B934" s="65">
        <v>70215</v>
      </c>
      <c r="C934" s="3" t="s">
        <v>85</v>
      </c>
      <c r="D934" s="3" t="s">
        <v>210</v>
      </c>
      <c r="E934" s="1">
        <f>VLOOKUP($B934,Conteo_municipios!$A$2:$I$1123,5)</f>
        <v>62940</v>
      </c>
      <c r="F934" s="75">
        <f>VLOOKUP($B934,Conteo_municipios!$A$2:$I$1123,9)</f>
        <v>4</v>
      </c>
      <c r="G934" s="5">
        <v>2</v>
      </c>
      <c r="H934" s="5">
        <v>0.1</v>
      </c>
      <c r="I934" s="5" t="s">
        <v>25</v>
      </c>
      <c r="J934" s="4" t="s">
        <v>26</v>
      </c>
      <c r="K934" s="1" t="str">
        <f>IF(E934&gt;=160000,"Intermedia",IF(E934&gt;=40000,IF(F934&gt;=7,"Intermedia","Pequeña"),IF(E934&gt;=20000,"Tipo I_II","Resto")))</f>
        <v>Pequeña</v>
      </c>
      <c r="L934" s="2" t="str">
        <f t="shared" si="19"/>
        <v>Pequeña_L|M</v>
      </c>
      <c r="N934" s="49"/>
      <c r="O934" s="50"/>
      <c r="P934" s="50"/>
      <c r="Q934" s="50"/>
    </row>
    <row r="935" spans="1:17" x14ac:dyDescent="0.25">
      <c r="A935" s="61" t="s">
        <v>1300</v>
      </c>
      <c r="B935" s="65">
        <v>70221</v>
      </c>
      <c r="C935" s="3" t="s">
        <v>85</v>
      </c>
      <c r="D935" s="3" t="s">
        <v>1301</v>
      </c>
      <c r="E935" s="1">
        <f>VLOOKUP($B935,Conteo_municipios!$A$2:$I$1123,5)</f>
        <v>12176</v>
      </c>
      <c r="F935" s="75">
        <f>VLOOKUP($B935,Conteo_municipios!$A$2:$I$1123,9)</f>
        <v>4.0999999999999996</v>
      </c>
      <c r="G935" s="5">
        <v>2</v>
      </c>
      <c r="H935" s="5">
        <v>0.1</v>
      </c>
      <c r="I935" s="5" t="s">
        <v>25</v>
      </c>
      <c r="J935" s="4" t="s">
        <v>26</v>
      </c>
      <c r="K935" s="1" t="str">
        <f>IF(E935&gt;=160000,"Intermedia",IF(E935&gt;=40000,IF(F935&gt;=7,"Intermedia","Pequeña"),IF(E935&gt;=20000,"Tipo I_II","Resto")))</f>
        <v>Resto</v>
      </c>
      <c r="L935" s="2" t="str">
        <f t="shared" si="19"/>
        <v>Resto</v>
      </c>
      <c r="N935" s="49"/>
      <c r="O935" s="50"/>
      <c r="P935" s="50"/>
      <c r="Q935" s="50"/>
    </row>
    <row r="936" spans="1:17" x14ac:dyDescent="0.25">
      <c r="A936" s="61" t="s">
        <v>1392</v>
      </c>
      <c r="B936" s="65">
        <v>70230</v>
      </c>
      <c r="C936" s="3" t="s">
        <v>85</v>
      </c>
      <c r="D936" s="3" t="s">
        <v>1393</v>
      </c>
      <c r="E936" s="1">
        <f>VLOOKUP($B936,Conteo_municipios!$A$2:$I$1123,5)</f>
        <v>3452</v>
      </c>
      <c r="F936" s="75">
        <f>VLOOKUP($B936,Conteo_municipios!$A$2:$I$1123,9)</f>
        <v>4.1999999999999993</v>
      </c>
      <c r="G936" s="5">
        <v>2</v>
      </c>
      <c r="H936" s="5">
        <v>0.1</v>
      </c>
      <c r="I936" s="5" t="s">
        <v>25</v>
      </c>
      <c r="J936" s="4" t="s">
        <v>26</v>
      </c>
      <c r="K936" s="1" t="str">
        <f>IF(E936&gt;=160000,"Intermedia",IF(E936&gt;=40000,IF(F936&gt;=7,"Intermedia","Pequeña"),IF(E936&gt;=20000,"Tipo I_II","Resto")))</f>
        <v>Resto</v>
      </c>
      <c r="L936" s="2" t="str">
        <f t="shared" si="19"/>
        <v>Resto</v>
      </c>
      <c r="N936" s="49"/>
      <c r="O936" s="50"/>
      <c r="P936" s="50"/>
      <c r="Q936" s="50"/>
    </row>
    <row r="937" spans="1:17" x14ac:dyDescent="0.25">
      <c r="A937" s="61" t="s">
        <v>1186</v>
      </c>
      <c r="B937" s="65">
        <v>70233</v>
      </c>
      <c r="C937" s="3" t="s">
        <v>85</v>
      </c>
      <c r="D937" s="3" t="s">
        <v>1187</v>
      </c>
      <c r="E937" s="1">
        <f>VLOOKUP($B937,Conteo_municipios!$A$2:$I$1123,5)</f>
        <v>8926</v>
      </c>
      <c r="F937" s="75">
        <f>VLOOKUP($B937,Conteo_municipios!$A$2:$I$1123,9)</f>
        <v>3.7</v>
      </c>
      <c r="G937" s="5">
        <v>2</v>
      </c>
      <c r="H937" s="5">
        <v>0.1</v>
      </c>
      <c r="I937" s="5" t="s">
        <v>25</v>
      </c>
      <c r="J937" s="4" t="s">
        <v>26</v>
      </c>
      <c r="K937" s="1" t="str">
        <f>IF(E937&gt;=160000,"Intermedia",IF(E937&gt;=40000,IF(F937&gt;=7,"Intermedia","Pequeña"),IF(E937&gt;=20000,"Tipo I_II","Resto")))</f>
        <v>Resto</v>
      </c>
      <c r="L937" s="2" t="str">
        <f t="shared" si="19"/>
        <v>Resto</v>
      </c>
      <c r="N937" s="49"/>
      <c r="O937" s="50"/>
      <c r="P937" s="50"/>
      <c r="Q937" s="50"/>
    </row>
    <row r="938" spans="1:17" x14ac:dyDescent="0.25">
      <c r="A938" s="61" t="s">
        <v>607</v>
      </c>
      <c r="B938" s="65">
        <v>70235</v>
      </c>
      <c r="C938" s="3" t="s">
        <v>85</v>
      </c>
      <c r="D938" s="3" t="s">
        <v>608</v>
      </c>
      <c r="E938" s="1">
        <f>VLOOKUP($B938,Conteo_municipios!$A$2:$I$1123,5)</f>
        <v>16383</v>
      </c>
      <c r="F938" s="75">
        <f>VLOOKUP($B938,Conteo_municipios!$A$2:$I$1123,9)</f>
        <v>4</v>
      </c>
      <c r="G938" s="5">
        <v>2</v>
      </c>
      <c r="H938" s="5">
        <v>0.1</v>
      </c>
      <c r="I938" s="5" t="s">
        <v>25</v>
      </c>
      <c r="J938" s="4" t="s">
        <v>26</v>
      </c>
      <c r="K938" s="1" t="str">
        <f>IF(E938&gt;=160000,"Intermedia",IF(E938&gt;=40000,IF(F938&gt;=7,"Intermedia","Pequeña"),IF(E938&gt;=20000,"Tipo I_II","Resto")))</f>
        <v>Resto</v>
      </c>
      <c r="L938" s="2" t="str">
        <f t="shared" si="19"/>
        <v>Resto</v>
      </c>
      <c r="N938" s="49"/>
      <c r="O938" s="50"/>
      <c r="P938" s="50"/>
      <c r="Q938" s="50"/>
    </row>
    <row r="939" spans="1:17" x14ac:dyDescent="0.25">
      <c r="A939" s="61" t="s">
        <v>907</v>
      </c>
      <c r="B939" s="65">
        <v>70265</v>
      </c>
      <c r="C939" s="3" t="s">
        <v>85</v>
      </c>
      <c r="D939" s="3" t="s">
        <v>908</v>
      </c>
      <c r="E939" s="1">
        <f>VLOOKUP($B939,Conteo_municipios!$A$2:$I$1123,5)</f>
        <v>8615</v>
      </c>
      <c r="F939" s="75">
        <f>VLOOKUP($B939,Conteo_municipios!$A$2:$I$1123,9)</f>
        <v>4.1999999999999993</v>
      </c>
      <c r="G939" s="5">
        <v>3</v>
      </c>
      <c r="H939" s="5">
        <v>0.15</v>
      </c>
      <c r="I939" s="5" t="s">
        <v>12</v>
      </c>
      <c r="J939" s="4" t="s">
        <v>26</v>
      </c>
      <c r="K939" s="1" t="str">
        <f>IF(E939&gt;=160000,"Intermedia",IF(E939&gt;=40000,IF(F939&gt;=7,"Intermedia","Pequeña"),IF(E939&gt;=20000,"Tipo I_II","Resto")))</f>
        <v>Resto</v>
      </c>
      <c r="L939" s="2" t="str">
        <f t="shared" si="19"/>
        <v>Resto</v>
      </c>
      <c r="N939" s="49"/>
      <c r="O939" s="50"/>
      <c r="P939" s="50"/>
      <c r="Q939" s="50"/>
    </row>
    <row r="940" spans="1:17" x14ac:dyDescent="0.25">
      <c r="A940" s="61" t="s">
        <v>986</v>
      </c>
      <c r="B940" s="65">
        <v>70400</v>
      </c>
      <c r="C940" s="3" t="s">
        <v>85</v>
      </c>
      <c r="D940" s="3" t="s">
        <v>308</v>
      </c>
      <c r="E940" s="1">
        <f>VLOOKUP($B940,Conteo_municipios!$A$2:$I$1123,5)</f>
        <v>6975</v>
      </c>
      <c r="F940" s="75">
        <f>VLOOKUP($B940,Conteo_municipios!$A$2:$I$1123,9)</f>
        <v>4.6999999999999993</v>
      </c>
      <c r="G940" s="5">
        <v>3</v>
      </c>
      <c r="H940" s="5">
        <v>0.15</v>
      </c>
      <c r="I940" s="5" t="s">
        <v>12</v>
      </c>
      <c r="J940" s="4" t="s">
        <v>26</v>
      </c>
      <c r="K940" s="1" t="str">
        <f>IF(E940&gt;=160000,"Intermedia",IF(E940&gt;=40000,IF(F940&gt;=7,"Intermedia","Pequeña"),IF(E940&gt;=20000,"Tipo I_II","Resto")))</f>
        <v>Resto</v>
      </c>
      <c r="L940" s="2" t="str">
        <f t="shared" si="19"/>
        <v>Resto</v>
      </c>
      <c r="N940" s="49"/>
      <c r="O940" s="50"/>
      <c r="P940" s="50"/>
      <c r="Q940" s="50"/>
    </row>
    <row r="941" spans="1:17" x14ac:dyDescent="0.25">
      <c r="A941" s="61" t="s">
        <v>697</v>
      </c>
      <c r="B941" s="65">
        <v>70418</v>
      </c>
      <c r="C941" s="3" t="s">
        <v>85</v>
      </c>
      <c r="D941" s="3" t="s">
        <v>698</v>
      </c>
      <c r="E941" s="1">
        <f>VLOOKUP($B941,Conteo_municipios!$A$2:$I$1123,5)</f>
        <v>17670</v>
      </c>
      <c r="F941" s="75">
        <f>VLOOKUP($B941,Conteo_municipios!$A$2:$I$1123,9)</f>
        <v>4</v>
      </c>
      <c r="G941" s="5">
        <v>2</v>
      </c>
      <c r="H941" s="5">
        <v>0.1</v>
      </c>
      <c r="I941" s="5" t="s">
        <v>25</v>
      </c>
      <c r="J941" s="4" t="s">
        <v>26</v>
      </c>
      <c r="K941" s="1" t="str">
        <f>IF(E941&gt;=160000,"Intermedia",IF(E941&gt;=40000,IF(F941&gt;=7,"Intermedia","Pequeña"),IF(E941&gt;=20000,"Tipo I_II","Resto")))</f>
        <v>Resto</v>
      </c>
      <c r="L941" s="2" t="str">
        <f t="shared" si="19"/>
        <v>Resto</v>
      </c>
      <c r="N941" s="49"/>
      <c r="O941" s="50"/>
      <c r="P941" s="50"/>
      <c r="Q941" s="50"/>
    </row>
    <row r="942" spans="1:17" x14ac:dyDescent="0.25">
      <c r="A942" s="61" t="s">
        <v>648</v>
      </c>
      <c r="B942" s="65">
        <v>70429</v>
      </c>
      <c r="C942" s="3" t="s">
        <v>85</v>
      </c>
      <c r="D942" s="3" t="s">
        <v>649</v>
      </c>
      <c r="E942" s="1">
        <f>VLOOKUP($B942,Conteo_municipios!$A$2:$I$1123,5)</f>
        <v>16120</v>
      </c>
      <c r="F942" s="75">
        <f>VLOOKUP($B942,Conteo_municipios!$A$2:$I$1123,9)</f>
        <v>4.3</v>
      </c>
      <c r="G942" s="5">
        <v>3</v>
      </c>
      <c r="H942" s="5">
        <v>0.15</v>
      </c>
      <c r="I942" s="5" t="s">
        <v>12</v>
      </c>
      <c r="J942" s="4" t="s">
        <v>26</v>
      </c>
      <c r="K942" s="1" t="str">
        <f>IF(E942&gt;=160000,"Intermedia",IF(E942&gt;=40000,IF(F942&gt;=7,"Intermedia","Pequeña"),IF(E942&gt;=20000,"Tipo I_II","Resto")))</f>
        <v>Resto</v>
      </c>
      <c r="L942" s="2" t="str">
        <f t="shared" si="19"/>
        <v>Resto</v>
      </c>
      <c r="N942" s="49"/>
      <c r="O942" s="50"/>
      <c r="P942" s="50"/>
      <c r="Q942" s="50"/>
    </row>
    <row r="943" spans="1:17" x14ac:dyDescent="0.25">
      <c r="A943" s="61" t="s">
        <v>930</v>
      </c>
      <c r="B943" s="65">
        <v>70473</v>
      </c>
      <c r="C943" s="3" t="s">
        <v>85</v>
      </c>
      <c r="D943" s="3" t="s">
        <v>931</v>
      </c>
      <c r="E943" s="1">
        <f>VLOOKUP($B943,Conteo_municipios!$A$2:$I$1123,5)</f>
        <v>11878</v>
      </c>
      <c r="F943" s="75">
        <f>VLOOKUP($B943,Conteo_municipios!$A$2:$I$1123,9)</f>
        <v>3.9</v>
      </c>
      <c r="G943" s="5">
        <v>2</v>
      </c>
      <c r="H943" s="5">
        <v>0.1</v>
      </c>
      <c r="I943" s="5" t="s">
        <v>25</v>
      </c>
      <c r="J943" s="4" t="s">
        <v>26</v>
      </c>
      <c r="K943" s="1" t="str">
        <f>IF(E943&gt;=160000,"Intermedia",IF(E943&gt;=40000,IF(F943&gt;=7,"Intermedia","Pequeña"),IF(E943&gt;=20000,"Tipo I_II","Resto")))</f>
        <v>Resto</v>
      </c>
      <c r="L943" s="2" t="str">
        <f t="shared" si="19"/>
        <v>Resto</v>
      </c>
      <c r="N943" s="49"/>
      <c r="O943" s="50"/>
      <c r="P943" s="50"/>
      <c r="Q943" s="50"/>
    </row>
    <row r="944" spans="1:17" x14ac:dyDescent="0.25">
      <c r="A944" s="61" t="s">
        <v>569</v>
      </c>
      <c r="B944" s="65">
        <v>70508</v>
      </c>
      <c r="C944" s="3" t="s">
        <v>85</v>
      </c>
      <c r="D944" s="3" t="s">
        <v>570</v>
      </c>
      <c r="E944" s="1">
        <f>VLOOKUP($B944,Conteo_municipios!$A$2:$I$1123,5)</f>
        <v>19255</v>
      </c>
      <c r="F944" s="75">
        <f>VLOOKUP($B944,Conteo_municipios!$A$2:$I$1123,9)</f>
        <v>3.8000000000000003</v>
      </c>
      <c r="G944" s="5">
        <v>2</v>
      </c>
      <c r="H944" s="5">
        <v>0.1</v>
      </c>
      <c r="I944" s="5" t="s">
        <v>25</v>
      </c>
      <c r="J944" s="4" t="s">
        <v>26</v>
      </c>
      <c r="K944" s="1" t="str">
        <f>IF(E944&gt;=160000,"Intermedia",IF(E944&gt;=40000,IF(F944&gt;=7,"Intermedia","Pequeña"),IF(E944&gt;=20000,"Tipo I_II","Resto")))</f>
        <v>Resto</v>
      </c>
      <c r="L944" s="2" t="str">
        <f t="shared" si="19"/>
        <v>Resto</v>
      </c>
      <c r="N944" s="49"/>
      <c r="O944" s="50"/>
      <c r="P944" s="50"/>
      <c r="Q944" s="50"/>
    </row>
    <row r="945" spans="1:17" x14ac:dyDescent="0.25">
      <c r="A945" s="61" t="s">
        <v>1071</v>
      </c>
      <c r="B945" s="65">
        <v>70523</v>
      </c>
      <c r="C945" s="3" t="s">
        <v>85</v>
      </c>
      <c r="D945" s="3" t="s">
        <v>1072</v>
      </c>
      <c r="E945" s="1">
        <f>VLOOKUP($B945,Conteo_municipios!$A$2:$I$1123,5)</f>
        <v>8074</v>
      </c>
      <c r="F945" s="75">
        <f>VLOOKUP($B945,Conteo_municipios!$A$2:$I$1123,9)</f>
        <v>6.8999999999999995</v>
      </c>
      <c r="G945" s="5">
        <v>2</v>
      </c>
      <c r="H945" s="5">
        <v>0.1</v>
      </c>
      <c r="I945" s="5" t="s">
        <v>25</v>
      </c>
      <c r="J945" s="4" t="s">
        <v>26</v>
      </c>
      <c r="K945" s="1" t="str">
        <f>IF(E945&gt;=160000,"Intermedia",IF(E945&gt;=40000,IF(F945&gt;=7,"Intermedia","Pequeña"),IF(E945&gt;=20000,"Tipo I_II","Resto")))</f>
        <v>Resto</v>
      </c>
      <c r="L945" s="2" t="str">
        <f t="shared" si="19"/>
        <v>Resto</v>
      </c>
      <c r="N945" s="49"/>
      <c r="O945" s="50"/>
      <c r="P945" s="50"/>
      <c r="Q945" s="50"/>
    </row>
    <row r="946" spans="1:17" x14ac:dyDescent="0.25">
      <c r="A946" s="61" t="s">
        <v>384</v>
      </c>
      <c r="B946" s="65">
        <v>70670</v>
      </c>
      <c r="C946" s="3" t="s">
        <v>85</v>
      </c>
      <c r="D946" s="3" t="s">
        <v>385</v>
      </c>
      <c r="E946" s="1">
        <f>VLOOKUP($B946,Conteo_municipios!$A$2:$I$1123,5)</f>
        <v>29411</v>
      </c>
      <c r="F946" s="75">
        <f>VLOOKUP($B946,Conteo_municipios!$A$2:$I$1123,9)</f>
        <v>4.1999999999999993</v>
      </c>
      <c r="G946" s="5">
        <v>2</v>
      </c>
      <c r="H946" s="5">
        <v>0.1</v>
      </c>
      <c r="I946" s="5" t="s">
        <v>25</v>
      </c>
      <c r="J946" s="4" t="s">
        <v>26</v>
      </c>
      <c r="K946" s="1" t="str">
        <f>IF(E946&gt;=160000,"Intermedia",IF(E946&gt;=40000,IF(F946&gt;=7,"Intermedia","Pequeña"),IF(E946&gt;=20000,"Tipo I_II","Resto")))</f>
        <v>Tipo I_II</v>
      </c>
      <c r="L946" s="2" t="str">
        <f t="shared" si="19"/>
        <v>Tipo I_II_L|M</v>
      </c>
      <c r="N946" s="49"/>
      <c r="O946" s="50"/>
      <c r="P946" s="50"/>
      <c r="Q946" s="50"/>
    </row>
    <row r="947" spans="1:17" x14ac:dyDescent="0.25">
      <c r="A947" s="61" t="s">
        <v>942</v>
      </c>
      <c r="B947" s="65">
        <v>70678</v>
      </c>
      <c r="C947" s="3" t="s">
        <v>85</v>
      </c>
      <c r="D947" s="3" t="s">
        <v>943</v>
      </c>
      <c r="E947" s="1">
        <f>VLOOKUP($B947,Conteo_municipios!$A$2:$I$1123,5)</f>
        <v>19377</v>
      </c>
      <c r="F947" s="75">
        <f>VLOOKUP($B947,Conteo_municipios!$A$2:$I$1123,9)</f>
        <v>3.7</v>
      </c>
      <c r="G947" s="5">
        <v>2</v>
      </c>
      <c r="H947" s="5">
        <v>0.1</v>
      </c>
      <c r="I947" s="5" t="s">
        <v>25</v>
      </c>
      <c r="J947" s="4" t="s">
        <v>26</v>
      </c>
      <c r="K947" s="1" t="str">
        <f>IF(E947&gt;=160000,"Intermedia",IF(E947&gt;=40000,IF(F947&gt;=7,"Intermedia","Pequeña"),IF(E947&gt;=20000,"Tipo I_II","Resto")))</f>
        <v>Resto</v>
      </c>
      <c r="L947" s="2" t="str">
        <f t="shared" si="19"/>
        <v>Resto</v>
      </c>
      <c r="N947" s="49"/>
      <c r="O947" s="50"/>
      <c r="P947" s="50"/>
      <c r="Q947" s="50"/>
    </row>
    <row r="948" spans="1:17" x14ac:dyDescent="0.25">
      <c r="A948" s="61" t="s">
        <v>858</v>
      </c>
      <c r="B948" s="65">
        <v>70702</v>
      </c>
      <c r="C948" s="3" t="s">
        <v>85</v>
      </c>
      <c r="D948" s="3" t="s">
        <v>859</v>
      </c>
      <c r="E948" s="1">
        <f>VLOOKUP($B948,Conteo_municipios!$A$2:$I$1123,5)</f>
        <v>11670</v>
      </c>
      <c r="F948" s="75">
        <f>VLOOKUP($B948,Conteo_municipios!$A$2:$I$1123,9)</f>
        <v>5</v>
      </c>
      <c r="G948" s="5">
        <v>2</v>
      </c>
      <c r="H948" s="5">
        <v>0.1</v>
      </c>
      <c r="I948" s="5" t="s">
        <v>25</v>
      </c>
      <c r="J948" s="4" t="s">
        <v>26</v>
      </c>
      <c r="K948" s="1" t="str">
        <f>IF(E948&gt;=160000,"Intermedia",IF(E948&gt;=40000,IF(F948&gt;=7,"Intermedia","Pequeña"),IF(E948&gt;=20000,"Tipo I_II","Resto")))</f>
        <v>Resto</v>
      </c>
      <c r="L948" s="2" t="str">
        <f t="shared" si="19"/>
        <v>Resto</v>
      </c>
      <c r="N948" s="49"/>
      <c r="O948" s="50"/>
      <c r="P948" s="50"/>
      <c r="Q948" s="50"/>
    </row>
    <row r="949" spans="1:17" x14ac:dyDescent="0.25">
      <c r="A949" s="61" t="s">
        <v>268</v>
      </c>
      <c r="B949" s="65">
        <v>70708</v>
      </c>
      <c r="C949" s="3" t="s">
        <v>85</v>
      </c>
      <c r="D949" s="3" t="s">
        <v>269</v>
      </c>
      <c r="E949" s="1">
        <f>VLOOKUP($B949,Conteo_municipios!$A$2:$I$1123,5)</f>
        <v>44826</v>
      </c>
      <c r="F949" s="75">
        <f>VLOOKUP($B949,Conteo_municipios!$A$2:$I$1123,9)</f>
        <v>4.0999999999999996</v>
      </c>
      <c r="G949" s="5">
        <v>3</v>
      </c>
      <c r="H949" s="5">
        <v>0.15</v>
      </c>
      <c r="I949" s="5" t="s">
        <v>12</v>
      </c>
      <c r="J949" s="4" t="s">
        <v>26</v>
      </c>
      <c r="K949" s="1" t="str">
        <f>IF(E949&gt;=160000,"Intermedia",IF(E949&gt;=40000,IF(F949&gt;=7,"Intermedia","Pequeña"),IF(E949&gt;=20000,"Tipo I_II","Resto")))</f>
        <v>Pequeña</v>
      </c>
      <c r="L949" s="2" t="str">
        <f t="shared" si="19"/>
        <v>Pequeña_L|M</v>
      </c>
      <c r="N949" s="49"/>
      <c r="O949" s="50"/>
      <c r="P949" s="50"/>
      <c r="Q949" s="50"/>
    </row>
    <row r="950" spans="1:17" x14ac:dyDescent="0.25">
      <c r="A950" s="61" t="s">
        <v>408</v>
      </c>
      <c r="B950" s="65">
        <v>70713</v>
      </c>
      <c r="C950" s="3" t="s">
        <v>85</v>
      </c>
      <c r="D950" s="3" t="s">
        <v>409</v>
      </c>
      <c r="E950" s="1">
        <f>VLOOKUP($B950,Conteo_municipios!$A$2:$I$1123,5)</f>
        <v>42711</v>
      </c>
      <c r="F950" s="75">
        <f>VLOOKUP($B950,Conteo_municipios!$A$2:$I$1123,9)</f>
        <v>4.0999999999999996</v>
      </c>
      <c r="G950" s="5">
        <v>2</v>
      </c>
      <c r="H950" s="5">
        <v>0.1</v>
      </c>
      <c r="I950" s="5" t="s">
        <v>25</v>
      </c>
      <c r="J950" s="4" t="s">
        <v>26</v>
      </c>
      <c r="K950" s="1" t="str">
        <f>IF(E950&gt;=160000,"Intermedia",IF(E950&gt;=40000,IF(F950&gt;=7,"Intermedia","Pequeña"),IF(E950&gt;=20000,"Tipo I_II","Resto")))</f>
        <v>Pequeña</v>
      </c>
      <c r="L950" s="2" t="str">
        <f t="shared" si="19"/>
        <v>Pequeña_L|M</v>
      </c>
      <c r="N950" s="49"/>
      <c r="O950" s="50"/>
      <c r="P950" s="50"/>
      <c r="Q950" s="50"/>
    </row>
    <row r="951" spans="1:17" x14ac:dyDescent="0.25">
      <c r="A951" s="61" t="s">
        <v>586</v>
      </c>
      <c r="B951" s="65">
        <v>70717</v>
      </c>
      <c r="C951" s="3" t="s">
        <v>85</v>
      </c>
      <c r="D951" s="3" t="s">
        <v>585</v>
      </c>
      <c r="E951" s="1">
        <f>VLOOKUP($B951,Conteo_municipios!$A$2:$I$1123,5)</f>
        <v>15412</v>
      </c>
      <c r="F951" s="75">
        <f>VLOOKUP($B951,Conteo_municipios!$A$2:$I$1123,9)</f>
        <v>3.8000000000000003</v>
      </c>
      <c r="G951" s="5">
        <v>2</v>
      </c>
      <c r="H951" s="5">
        <v>0.1</v>
      </c>
      <c r="I951" s="5" t="s">
        <v>25</v>
      </c>
      <c r="J951" s="4" t="s">
        <v>26</v>
      </c>
      <c r="K951" s="1" t="str">
        <f>IF(E951&gt;=160000,"Intermedia",IF(E951&gt;=40000,IF(F951&gt;=7,"Intermedia","Pequeña"),IF(E951&gt;=20000,"Tipo I_II","Resto")))</f>
        <v>Resto</v>
      </c>
      <c r="L951" s="2" t="str">
        <f t="shared" si="19"/>
        <v>Resto</v>
      </c>
      <c r="N951" s="49"/>
      <c r="O951" s="50"/>
      <c r="P951" s="50"/>
      <c r="Q951" s="50"/>
    </row>
    <row r="952" spans="1:17" x14ac:dyDescent="0.25">
      <c r="A952" s="61" t="s">
        <v>338</v>
      </c>
      <c r="B952" s="65">
        <v>70742</v>
      </c>
      <c r="C952" s="3" t="s">
        <v>85</v>
      </c>
      <c r="D952" s="3" t="s">
        <v>339</v>
      </c>
      <c r="E952" s="1">
        <f>VLOOKUP($B952,Conteo_municipios!$A$2:$I$1123,5)</f>
        <v>27552</v>
      </c>
      <c r="F952" s="75">
        <f>VLOOKUP($B952,Conteo_municipios!$A$2:$I$1123,9)</f>
        <v>4</v>
      </c>
      <c r="G952" s="5">
        <v>2</v>
      </c>
      <c r="H952" s="5">
        <v>0.1</v>
      </c>
      <c r="I952" s="5" t="s">
        <v>25</v>
      </c>
      <c r="J952" s="4" t="s">
        <v>26</v>
      </c>
      <c r="K952" s="1" t="str">
        <f>IF(E952&gt;=160000,"Intermedia",IF(E952&gt;=40000,IF(F952&gt;=7,"Intermedia","Pequeña"),IF(E952&gt;=20000,"Tipo I_II","Resto")))</f>
        <v>Tipo I_II</v>
      </c>
      <c r="L952" s="2" t="str">
        <f t="shared" si="19"/>
        <v>Tipo I_II_L|M</v>
      </c>
      <c r="N952" s="49"/>
      <c r="O952" s="50"/>
      <c r="P952" s="50"/>
      <c r="Q952" s="50"/>
    </row>
    <row r="953" spans="1:17" x14ac:dyDescent="0.25">
      <c r="A953" s="61" t="s">
        <v>929</v>
      </c>
      <c r="B953" s="65">
        <v>70771</v>
      </c>
      <c r="C953" s="3" t="s">
        <v>85</v>
      </c>
      <c r="D953" s="3" t="s">
        <v>85</v>
      </c>
      <c r="E953" s="1">
        <f>VLOOKUP($B953,Conteo_municipios!$A$2:$I$1123,5)</f>
        <v>12507</v>
      </c>
      <c r="F953" s="75">
        <f>VLOOKUP($B953,Conteo_municipios!$A$2:$I$1123,9)</f>
        <v>3.8000000000000003</v>
      </c>
      <c r="G953" s="5">
        <v>2</v>
      </c>
      <c r="H953" s="5">
        <v>0.1</v>
      </c>
      <c r="I953" s="5" t="s">
        <v>25</v>
      </c>
      <c r="J953" s="4" t="s">
        <v>26</v>
      </c>
      <c r="K953" s="1" t="str">
        <f>IF(E953&gt;=160000,"Intermedia",IF(E953&gt;=40000,IF(F953&gt;=7,"Intermedia","Pequeña"),IF(E953&gt;=20000,"Tipo I_II","Resto")))</f>
        <v>Resto</v>
      </c>
      <c r="L953" s="2" t="str">
        <f t="shared" si="19"/>
        <v>Resto</v>
      </c>
      <c r="N953" s="49"/>
      <c r="O953" s="50"/>
      <c r="P953" s="50"/>
      <c r="Q953" s="50"/>
    </row>
    <row r="954" spans="1:17" x14ac:dyDescent="0.25">
      <c r="A954" s="61" t="s">
        <v>330</v>
      </c>
      <c r="B954" s="65">
        <v>70820</v>
      </c>
      <c r="C954" s="3" t="s">
        <v>85</v>
      </c>
      <c r="D954" s="3" t="s">
        <v>331</v>
      </c>
      <c r="E954" s="1">
        <f>VLOOKUP($B954,Conteo_municipios!$A$2:$I$1123,5)</f>
        <v>29710</v>
      </c>
      <c r="F954" s="75">
        <f>VLOOKUP($B954,Conteo_municipios!$A$2:$I$1123,9)</f>
        <v>4</v>
      </c>
      <c r="G954" s="5">
        <v>2</v>
      </c>
      <c r="H954" s="5">
        <v>0.1</v>
      </c>
      <c r="I954" s="5" t="s">
        <v>25</v>
      </c>
      <c r="J954" s="4" t="s">
        <v>26</v>
      </c>
      <c r="K954" s="1" t="str">
        <f>IF(E954&gt;=160000,"Intermedia",IF(E954&gt;=40000,IF(F954&gt;=7,"Intermedia","Pequeña"),IF(E954&gt;=20000,"Tipo I_II","Resto")))</f>
        <v>Tipo I_II</v>
      </c>
      <c r="L954" s="2" t="str">
        <f t="shared" si="19"/>
        <v>Tipo I_II_L|M</v>
      </c>
      <c r="N954" s="49"/>
      <c r="O954" s="50"/>
      <c r="P954" s="50"/>
      <c r="Q954" s="50"/>
    </row>
    <row r="955" spans="1:17" x14ac:dyDescent="0.25">
      <c r="A955" s="61" t="s">
        <v>973</v>
      </c>
      <c r="B955" s="65">
        <v>70823</v>
      </c>
      <c r="C955" s="3" t="s">
        <v>85</v>
      </c>
      <c r="D955" s="3" t="s">
        <v>974</v>
      </c>
      <c r="E955" s="1">
        <f>VLOOKUP($B955,Conteo_municipios!$A$2:$I$1123,5)</f>
        <v>16967</v>
      </c>
      <c r="F955" s="75">
        <f>VLOOKUP($B955,Conteo_municipios!$A$2:$I$1123,9)</f>
        <v>4.8999999999999995</v>
      </c>
      <c r="G955" s="5">
        <v>2</v>
      </c>
      <c r="H955" s="5">
        <v>0.1</v>
      </c>
      <c r="I955" s="5" t="s">
        <v>25</v>
      </c>
      <c r="J955" s="4" t="s">
        <v>26</v>
      </c>
      <c r="K955" s="1" t="str">
        <f>IF(E955&gt;=160000,"Intermedia",IF(E955&gt;=40000,IF(F955&gt;=7,"Intermedia","Pequeña"),IF(E955&gt;=20000,"Tipo I_II","Resto")))</f>
        <v>Resto</v>
      </c>
      <c r="L955" s="2" t="str">
        <f t="shared" si="19"/>
        <v>Resto</v>
      </c>
      <c r="N955" s="49"/>
      <c r="O955" s="50"/>
      <c r="P955" s="50"/>
      <c r="Q955" s="50"/>
    </row>
    <row r="956" spans="1:17" x14ac:dyDescent="0.25">
      <c r="A956" s="61" t="s">
        <v>38</v>
      </c>
      <c r="B956" s="64">
        <v>73001</v>
      </c>
      <c r="C956" s="1" t="s">
        <v>39</v>
      </c>
      <c r="D956" s="1" t="s">
        <v>40</v>
      </c>
      <c r="E956" s="1">
        <f>VLOOKUP($B956,Conteo_municipios!$A$2:$I$1123,5)</f>
        <v>469394</v>
      </c>
      <c r="F956" s="75">
        <f>VLOOKUP($B956,Conteo_municipios!$A$2:$I$1123,9)</f>
        <v>4.5999999999999996</v>
      </c>
      <c r="G956" s="4">
        <v>4</v>
      </c>
      <c r="H956" s="4">
        <v>0.2</v>
      </c>
      <c r="I956" s="4" t="s">
        <v>21</v>
      </c>
      <c r="J956" s="4" t="s">
        <v>13</v>
      </c>
      <c r="K956" s="1" t="str">
        <f>IF(E956&gt;=160000,"Intermedia",IF(E956&gt;=40000,IF(F956&gt;=7,"Intermedia","Pequeña"),IF(E956&gt;=20000,"Tipo I_II","Resto")))</f>
        <v>Intermedia</v>
      </c>
      <c r="L956" s="2" t="str">
        <f t="shared" si="19"/>
        <v>Intermedia_H</v>
      </c>
      <c r="N956" s="49"/>
      <c r="O956" s="50"/>
      <c r="P956" s="50"/>
      <c r="Q956" s="50"/>
    </row>
    <row r="957" spans="1:17" x14ac:dyDescent="0.25">
      <c r="A957" s="61" t="s">
        <v>1585</v>
      </c>
      <c r="B957" s="65">
        <v>73024</v>
      </c>
      <c r="C957" s="3" t="s">
        <v>39</v>
      </c>
      <c r="D957" s="3" t="s">
        <v>1586</v>
      </c>
      <c r="E957" s="1">
        <f>VLOOKUP($B957,Conteo_municipios!$A$2:$I$1123,5)</f>
        <v>2352</v>
      </c>
      <c r="F957" s="75">
        <f>VLOOKUP($B957,Conteo_municipios!$A$2:$I$1123,9)</f>
        <v>2.5</v>
      </c>
      <c r="G957" s="5">
        <v>5</v>
      </c>
      <c r="H957" s="5">
        <v>0.25</v>
      </c>
      <c r="I957" s="5" t="s">
        <v>21</v>
      </c>
      <c r="J957" s="4" t="s">
        <v>13</v>
      </c>
      <c r="K957" s="1" t="str">
        <f>IF(E957&gt;=160000,"Intermedia",IF(E957&gt;=40000,IF(F957&gt;=7,"Intermedia","Pequeña"),IF(E957&gt;=20000,"Tipo I_II","Resto")))</f>
        <v>Resto</v>
      </c>
      <c r="L957" s="2" t="str">
        <f t="shared" si="19"/>
        <v>Resto</v>
      </c>
      <c r="N957" s="49"/>
      <c r="O957" s="50"/>
      <c r="P957" s="50"/>
      <c r="Q957" s="50"/>
    </row>
    <row r="958" spans="1:17" x14ac:dyDescent="0.25">
      <c r="A958" s="61" t="s">
        <v>1291</v>
      </c>
      <c r="B958" s="65">
        <v>73026</v>
      </c>
      <c r="C958" s="3" t="s">
        <v>39</v>
      </c>
      <c r="D958" s="3" t="s">
        <v>1292</v>
      </c>
      <c r="E958" s="1">
        <f>VLOOKUP($B958,Conteo_municipios!$A$2:$I$1123,5)</f>
        <v>3825</v>
      </c>
      <c r="F958" s="75">
        <f>VLOOKUP($B958,Conteo_municipios!$A$2:$I$1123,9)</f>
        <v>4</v>
      </c>
      <c r="G958" s="5">
        <v>4</v>
      </c>
      <c r="H958" s="5">
        <v>0.2</v>
      </c>
      <c r="I958" s="5" t="s">
        <v>21</v>
      </c>
      <c r="J958" s="4" t="s">
        <v>13</v>
      </c>
      <c r="K958" s="1" t="str">
        <f>IF(E958&gt;=160000,"Intermedia",IF(E958&gt;=40000,IF(F958&gt;=7,"Intermedia","Pequeña"),IF(E958&gt;=20000,"Tipo I_II","Resto")))</f>
        <v>Resto</v>
      </c>
      <c r="L958" s="2" t="str">
        <f t="shared" si="19"/>
        <v>Resto</v>
      </c>
      <c r="N958" s="49"/>
      <c r="O958" s="50"/>
      <c r="P958" s="50"/>
      <c r="Q958" s="50"/>
    </row>
    <row r="959" spans="1:17" x14ac:dyDescent="0.25">
      <c r="A959" s="61" t="s">
        <v>903</v>
      </c>
      <c r="B959" s="65">
        <v>73030</v>
      </c>
      <c r="C959" s="3" t="s">
        <v>39</v>
      </c>
      <c r="D959" s="3" t="s">
        <v>904</v>
      </c>
      <c r="E959" s="1">
        <f>VLOOKUP($B959,Conteo_municipios!$A$2:$I$1123,5)</f>
        <v>5372</v>
      </c>
      <c r="F959" s="75">
        <f>VLOOKUP($B959,Conteo_municipios!$A$2:$I$1123,9)</f>
        <v>3.3000000000000003</v>
      </c>
      <c r="G959" s="5">
        <v>4</v>
      </c>
      <c r="H959" s="5">
        <v>0.2</v>
      </c>
      <c r="I959" s="5" t="s">
        <v>21</v>
      </c>
      <c r="J959" s="4" t="s">
        <v>13</v>
      </c>
      <c r="K959" s="1" t="str">
        <f>IF(E959&gt;=160000,"Intermedia",IF(E959&gt;=40000,IF(F959&gt;=7,"Intermedia","Pequeña"),IF(E959&gt;=20000,"Tipo I_II","Resto")))</f>
        <v>Resto</v>
      </c>
      <c r="L959" s="2" t="str">
        <f t="shared" si="19"/>
        <v>Resto</v>
      </c>
      <c r="N959" s="49"/>
      <c r="O959" s="50"/>
      <c r="P959" s="50"/>
      <c r="Q959" s="50"/>
    </row>
    <row r="960" spans="1:17" x14ac:dyDescent="0.25">
      <c r="A960" s="61" t="s">
        <v>1531</v>
      </c>
      <c r="B960" s="65">
        <v>73043</v>
      </c>
      <c r="C960" s="3" t="s">
        <v>39</v>
      </c>
      <c r="D960" s="3" t="s">
        <v>1532</v>
      </c>
      <c r="E960" s="1">
        <f>VLOOKUP($B960,Conteo_municipios!$A$2:$I$1123,5)</f>
        <v>1581</v>
      </c>
      <c r="F960" s="75">
        <f>VLOOKUP($B960,Conteo_municipios!$A$2:$I$1123,9)</f>
        <v>2.8000000000000003</v>
      </c>
      <c r="G960" s="5">
        <v>4</v>
      </c>
      <c r="H960" s="5">
        <v>0.2</v>
      </c>
      <c r="I960" s="5" t="s">
        <v>21</v>
      </c>
      <c r="J960" s="4" t="s">
        <v>13</v>
      </c>
      <c r="K960" s="1" t="str">
        <f>IF(E960&gt;=160000,"Intermedia",IF(E960&gt;=40000,IF(F960&gt;=7,"Intermedia","Pequeña"),IF(E960&gt;=20000,"Tipo I_II","Resto")))</f>
        <v>Resto</v>
      </c>
      <c r="L960" s="2" t="str">
        <f t="shared" si="19"/>
        <v>Resto</v>
      </c>
      <c r="N960" s="49"/>
      <c r="O960" s="50"/>
      <c r="P960" s="50"/>
      <c r="Q960" s="50"/>
    </row>
    <row r="961" spans="1:17" x14ac:dyDescent="0.25">
      <c r="A961" s="61" t="s">
        <v>691</v>
      </c>
      <c r="B961" s="65">
        <v>73055</v>
      </c>
      <c r="C961" s="3" t="s">
        <v>39</v>
      </c>
      <c r="D961" s="3" t="s">
        <v>692</v>
      </c>
      <c r="E961" s="1">
        <f>VLOOKUP($B961,Conteo_municipios!$A$2:$I$1123,5)</f>
        <v>8857</v>
      </c>
      <c r="F961" s="75">
        <f>VLOOKUP($B961,Conteo_municipios!$A$2:$I$1123,9)</f>
        <v>2.7</v>
      </c>
      <c r="G961" s="5">
        <v>4</v>
      </c>
      <c r="H961" s="5">
        <v>0.2</v>
      </c>
      <c r="I961" s="5" t="s">
        <v>21</v>
      </c>
      <c r="J961" s="4" t="s">
        <v>13</v>
      </c>
      <c r="K961" s="1" t="str">
        <f>IF(E961&gt;=160000,"Intermedia",IF(E961&gt;=40000,IF(F961&gt;=7,"Intermedia","Pequeña"),IF(E961&gt;=20000,"Tipo I_II","Resto")))</f>
        <v>Resto</v>
      </c>
      <c r="L961" s="2" t="str">
        <f t="shared" si="19"/>
        <v>Resto</v>
      </c>
      <c r="N961" s="49"/>
      <c r="O961" s="50"/>
      <c r="P961" s="50"/>
      <c r="Q961" s="50"/>
    </row>
    <row r="962" spans="1:17" x14ac:dyDescent="0.25">
      <c r="A962" s="61" t="s">
        <v>1055</v>
      </c>
      <c r="B962" s="65">
        <v>73067</v>
      </c>
      <c r="C962" s="3" t="s">
        <v>39</v>
      </c>
      <c r="D962" s="3" t="s">
        <v>1056</v>
      </c>
      <c r="E962" s="1">
        <f>VLOOKUP($B962,Conteo_municipios!$A$2:$I$1123,5)</f>
        <v>6618</v>
      </c>
      <c r="F962" s="75">
        <f>VLOOKUP($B962,Conteo_municipios!$A$2:$I$1123,9)</f>
        <v>3.1</v>
      </c>
      <c r="G962" s="5">
        <v>5</v>
      </c>
      <c r="H962" s="5">
        <v>0.25</v>
      </c>
      <c r="I962" s="5" t="s">
        <v>21</v>
      </c>
      <c r="J962" s="4" t="s">
        <v>13</v>
      </c>
      <c r="K962" s="1" t="str">
        <f>IF(E962&gt;=160000,"Intermedia",IF(E962&gt;=40000,IF(F962&gt;=7,"Intermedia","Pequeña"),IF(E962&gt;=20000,"Tipo I_II","Resto")))</f>
        <v>Resto</v>
      </c>
      <c r="L962" s="2" t="str">
        <f t="shared" si="19"/>
        <v>Resto</v>
      </c>
      <c r="N962" s="49"/>
      <c r="O962" s="50"/>
      <c r="P962" s="50"/>
      <c r="Q962" s="50"/>
    </row>
    <row r="963" spans="1:17" x14ac:dyDescent="0.25">
      <c r="A963" s="61" t="s">
        <v>664</v>
      </c>
      <c r="B963" s="65">
        <v>73124</v>
      </c>
      <c r="C963" s="3" t="s">
        <v>39</v>
      </c>
      <c r="D963" s="3" t="s">
        <v>665</v>
      </c>
      <c r="E963" s="1">
        <f>VLOOKUP($B963,Conteo_municipios!$A$2:$I$1123,5)</f>
        <v>10394</v>
      </c>
      <c r="F963" s="75">
        <f>VLOOKUP($B963,Conteo_municipios!$A$2:$I$1123,9)</f>
        <v>4.6999999999999993</v>
      </c>
      <c r="G963" s="5">
        <v>4</v>
      </c>
      <c r="H963" s="5">
        <v>0.2</v>
      </c>
      <c r="I963" s="5" t="s">
        <v>21</v>
      </c>
      <c r="J963" s="4" t="s">
        <v>13</v>
      </c>
      <c r="K963" s="1" t="str">
        <f>IF(E963&gt;=160000,"Intermedia",IF(E963&gt;=40000,IF(F963&gt;=7,"Intermedia","Pequeña"),IF(E963&gt;=20000,"Tipo I_II","Resto")))</f>
        <v>Resto</v>
      </c>
      <c r="L963" s="2" t="str">
        <f t="shared" si="19"/>
        <v>Resto</v>
      </c>
      <c r="N963" s="49"/>
      <c r="O963" s="50"/>
      <c r="P963" s="50"/>
      <c r="Q963" s="50"/>
    </row>
    <row r="964" spans="1:17" x14ac:dyDescent="0.25">
      <c r="A964" s="61" t="s">
        <v>848</v>
      </c>
      <c r="B964" s="65">
        <v>73148</v>
      </c>
      <c r="C964" s="3" t="s">
        <v>39</v>
      </c>
      <c r="D964" s="3" t="s">
        <v>849</v>
      </c>
      <c r="E964" s="1">
        <f>VLOOKUP($B964,Conteo_municipios!$A$2:$I$1123,5)</f>
        <v>7515</v>
      </c>
      <c r="F964" s="75">
        <f>VLOOKUP($B964,Conteo_municipios!$A$2:$I$1123,9)</f>
        <v>2.7</v>
      </c>
      <c r="G964" s="5">
        <v>5</v>
      </c>
      <c r="H964" s="5">
        <v>0.25</v>
      </c>
      <c r="I964" s="5" t="s">
        <v>21</v>
      </c>
      <c r="J964" s="4" t="s">
        <v>13</v>
      </c>
      <c r="K964" s="1" t="str">
        <f>IF(E964&gt;=160000,"Intermedia",IF(E964&gt;=40000,IF(F964&gt;=7,"Intermedia","Pequeña"),IF(E964&gt;=20000,"Tipo I_II","Resto")))</f>
        <v>Resto</v>
      </c>
      <c r="L964" s="2" t="str">
        <f t="shared" si="19"/>
        <v>Resto</v>
      </c>
      <c r="N964" s="49"/>
      <c r="O964" s="50"/>
      <c r="P964" s="50"/>
      <c r="Q964" s="50"/>
    </row>
    <row r="965" spans="1:17" x14ac:dyDescent="0.25">
      <c r="A965" s="61" t="s">
        <v>1694</v>
      </c>
      <c r="B965" s="65">
        <v>73152</v>
      </c>
      <c r="C965" s="3" t="s">
        <v>39</v>
      </c>
      <c r="D965" s="3" t="s">
        <v>1695</v>
      </c>
      <c r="E965" s="1">
        <f>VLOOKUP($B965,Conteo_municipios!$A$2:$I$1123,5)</f>
        <v>1786</v>
      </c>
      <c r="F965" s="75">
        <f>VLOOKUP($B965,Conteo_municipios!$A$2:$I$1123,9)</f>
        <v>2.9</v>
      </c>
      <c r="G965" s="5">
        <v>4</v>
      </c>
      <c r="H965" s="5">
        <v>0.2</v>
      </c>
      <c r="I965" s="5" t="s">
        <v>21</v>
      </c>
      <c r="J965" s="4" t="s">
        <v>13</v>
      </c>
      <c r="K965" s="1" t="str">
        <f>IF(E965&gt;=160000,"Intermedia",IF(E965&gt;=40000,IF(F965&gt;=7,"Intermedia","Pequeña"),IF(E965&gt;=20000,"Tipo I_II","Resto")))</f>
        <v>Resto</v>
      </c>
      <c r="L965" s="2" t="str">
        <f t="shared" si="19"/>
        <v>Resto</v>
      </c>
      <c r="N965" s="49"/>
      <c r="O965" s="50"/>
      <c r="P965" s="50"/>
      <c r="Q965" s="50"/>
    </row>
    <row r="966" spans="1:17" x14ac:dyDescent="0.25">
      <c r="A966" s="61" t="s">
        <v>304</v>
      </c>
      <c r="B966" s="65">
        <v>73168</v>
      </c>
      <c r="C966" s="3" t="s">
        <v>39</v>
      </c>
      <c r="D966" s="3" t="s">
        <v>305</v>
      </c>
      <c r="E966" s="1">
        <f>VLOOKUP($B966,Conteo_municipios!$A$2:$I$1123,5)</f>
        <v>28065</v>
      </c>
      <c r="F966" s="75">
        <f>VLOOKUP($B966,Conteo_municipios!$A$2:$I$1123,9)</f>
        <v>3.5</v>
      </c>
      <c r="G966" s="5">
        <v>5</v>
      </c>
      <c r="H966" s="5">
        <v>0.25</v>
      </c>
      <c r="I966" s="5" t="s">
        <v>21</v>
      </c>
      <c r="J966" s="4" t="s">
        <v>13</v>
      </c>
      <c r="K966" s="1" t="str">
        <f>IF(E966&gt;=160000,"Intermedia",IF(E966&gt;=40000,IF(F966&gt;=7,"Intermedia","Pequeña"),IF(E966&gt;=20000,"Tipo I_II","Resto")))</f>
        <v>Tipo I_II</v>
      </c>
      <c r="L966" s="2" t="str">
        <f t="shared" si="19"/>
        <v>Tipo I_II_H</v>
      </c>
      <c r="N966" s="49"/>
      <c r="O966" s="50"/>
      <c r="P966" s="50"/>
      <c r="Q966" s="50"/>
    </row>
    <row r="967" spans="1:17" x14ac:dyDescent="0.25">
      <c r="A967" s="61" t="s">
        <v>1677</v>
      </c>
      <c r="B967" s="65">
        <v>73200</v>
      </c>
      <c r="C967" s="3" t="s">
        <v>39</v>
      </c>
      <c r="D967" s="3" t="s">
        <v>1678</v>
      </c>
      <c r="E967" s="1">
        <f>VLOOKUP($B967,Conteo_municipios!$A$2:$I$1123,5)</f>
        <v>3827</v>
      </c>
      <c r="F967" s="75">
        <f>VLOOKUP($B967,Conteo_municipios!$A$2:$I$1123,9)</f>
        <v>3.3000000000000003</v>
      </c>
      <c r="G967" s="5">
        <v>4</v>
      </c>
      <c r="H967" s="5">
        <v>0.2</v>
      </c>
      <c r="I967" s="5" t="s">
        <v>21</v>
      </c>
      <c r="J967" s="4" t="s">
        <v>13</v>
      </c>
      <c r="K967" s="1" t="str">
        <f>IF(E967&gt;=160000,"Intermedia",IF(E967&gt;=40000,IF(F967&gt;=7,"Intermedia","Pequeña"),IF(E967&gt;=20000,"Tipo I_II","Resto")))</f>
        <v>Resto</v>
      </c>
      <c r="L967" s="2" t="str">
        <f t="shared" si="19"/>
        <v>Resto</v>
      </c>
      <c r="N967" s="49"/>
      <c r="O967" s="50"/>
      <c r="P967" s="50"/>
      <c r="Q967" s="50"/>
    </row>
    <row r="968" spans="1:17" x14ac:dyDescent="0.25">
      <c r="A968" s="61" t="s">
        <v>1095</v>
      </c>
      <c r="B968" s="65">
        <v>73217</v>
      </c>
      <c r="C968" s="3" t="s">
        <v>39</v>
      </c>
      <c r="D968" s="3" t="s">
        <v>1096</v>
      </c>
      <c r="E968" s="1">
        <f>VLOOKUP($B968,Conteo_municipios!$A$2:$I$1123,5)</f>
        <v>5357</v>
      </c>
      <c r="F968" s="75">
        <f>VLOOKUP($B968,Conteo_municipios!$A$2:$I$1123,9)</f>
        <v>2.7</v>
      </c>
      <c r="G968" s="5">
        <v>5</v>
      </c>
      <c r="H968" s="5">
        <v>0.25</v>
      </c>
      <c r="I968" s="5" t="s">
        <v>21</v>
      </c>
      <c r="J968" s="4" t="s">
        <v>13</v>
      </c>
      <c r="K968" s="1" t="str">
        <f>IF(E968&gt;=160000,"Intermedia",IF(E968&gt;=40000,IF(F968&gt;=7,"Intermedia","Pequeña"),IF(E968&gt;=20000,"Tipo I_II","Resto")))</f>
        <v>Resto</v>
      </c>
      <c r="L968" s="2" t="str">
        <f t="shared" si="19"/>
        <v>Resto</v>
      </c>
      <c r="N968" s="49"/>
      <c r="O968" s="50"/>
      <c r="P968" s="50"/>
      <c r="Q968" s="50"/>
    </row>
    <row r="969" spans="1:17" x14ac:dyDescent="0.25">
      <c r="A969" s="61" t="s">
        <v>1457</v>
      </c>
      <c r="B969" s="65">
        <v>73226</v>
      </c>
      <c r="C969" s="3" t="s">
        <v>39</v>
      </c>
      <c r="D969" s="3" t="s">
        <v>1458</v>
      </c>
      <c r="E969" s="1">
        <f>VLOOKUP($B969,Conteo_municipios!$A$2:$I$1123,5)</f>
        <v>3605</v>
      </c>
      <c r="F969" s="75">
        <f>VLOOKUP($B969,Conteo_municipios!$A$2:$I$1123,9)</f>
        <v>2.9</v>
      </c>
      <c r="G969" s="5">
        <v>5</v>
      </c>
      <c r="H969" s="5">
        <v>0.25</v>
      </c>
      <c r="I969" s="5" t="s">
        <v>21</v>
      </c>
      <c r="J969" s="4" t="s">
        <v>13</v>
      </c>
      <c r="K969" s="1" t="str">
        <f>IF(E969&gt;=160000,"Intermedia",IF(E969&gt;=40000,IF(F969&gt;=7,"Intermedia","Pequeña"),IF(E969&gt;=20000,"Tipo I_II","Resto")))</f>
        <v>Resto</v>
      </c>
      <c r="L969" s="2" t="str">
        <f t="shared" si="19"/>
        <v>Resto</v>
      </c>
      <c r="N969" s="49"/>
      <c r="O969" s="50"/>
      <c r="P969" s="50"/>
      <c r="Q969" s="50"/>
    </row>
    <row r="970" spans="1:17" x14ac:dyDescent="0.25">
      <c r="A970" s="61" t="s">
        <v>1277</v>
      </c>
      <c r="B970" s="65">
        <v>73236</v>
      </c>
      <c r="C970" s="3" t="s">
        <v>39</v>
      </c>
      <c r="D970" s="3" t="s">
        <v>1278</v>
      </c>
      <c r="E970" s="1">
        <f>VLOOKUP($B970,Conteo_municipios!$A$2:$I$1123,5)</f>
        <v>3455</v>
      </c>
      <c r="F970" s="75">
        <f>VLOOKUP($B970,Conteo_municipios!$A$2:$I$1123,9)</f>
        <v>4.6999999999999993</v>
      </c>
      <c r="G970" s="5">
        <v>5</v>
      </c>
      <c r="H970" s="5">
        <v>0.25</v>
      </c>
      <c r="I970" s="5" t="s">
        <v>21</v>
      </c>
      <c r="J970" s="4" t="s">
        <v>13</v>
      </c>
      <c r="K970" s="1" t="str">
        <f>IF(E970&gt;=160000,"Intermedia",IF(E970&gt;=40000,IF(F970&gt;=7,"Intermedia","Pequeña"),IF(E970&gt;=20000,"Tipo I_II","Resto")))</f>
        <v>Resto</v>
      </c>
      <c r="L970" s="2" t="str">
        <f t="shared" si="19"/>
        <v>Resto</v>
      </c>
      <c r="N970" s="49"/>
      <c r="O970" s="50"/>
      <c r="P970" s="50"/>
      <c r="Q970" s="50"/>
    </row>
    <row r="971" spans="1:17" x14ac:dyDescent="0.25">
      <c r="A971" s="61" t="s">
        <v>174</v>
      </c>
      <c r="B971" s="65">
        <v>73268</v>
      </c>
      <c r="C971" s="3" t="s">
        <v>39</v>
      </c>
      <c r="D971" s="3" t="s">
        <v>175</v>
      </c>
      <c r="E971" s="1">
        <f>VLOOKUP($B971,Conteo_municipios!$A$2:$I$1123,5)</f>
        <v>55895</v>
      </c>
      <c r="F971" s="75">
        <f>VLOOKUP($B971,Conteo_municipios!$A$2:$I$1123,9)</f>
        <v>3.6</v>
      </c>
      <c r="G971" s="5">
        <v>5</v>
      </c>
      <c r="H971" s="5">
        <v>0.25</v>
      </c>
      <c r="I971" s="5" t="s">
        <v>21</v>
      </c>
      <c r="J971" s="4" t="s">
        <v>13</v>
      </c>
      <c r="K971" s="1" t="str">
        <f>IF(E971&gt;=160000,"Intermedia",IF(E971&gt;=40000,IF(F971&gt;=7,"Intermedia","Pequeña"),IF(E971&gt;=20000,"Tipo I_II","Resto")))</f>
        <v>Pequeña</v>
      </c>
      <c r="L971" s="2" t="str">
        <f t="shared" si="19"/>
        <v>Pequeña_H</v>
      </c>
      <c r="N971" s="49"/>
      <c r="O971" s="50"/>
      <c r="P971" s="50"/>
      <c r="Q971" s="50"/>
    </row>
    <row r="972" spans="1:17" x14ac:dyDescent="0.25">
      <c r="A972" s="61" t="s">
        <v>1637</v>
      </c>
      <c r="B972" s="65">
        <v>73270</v>
      </c>
      <c r="C972" s="3" t="s">
        <v>39</v>
      </c>
      <c r="D972" s="3" t="s">
        <v>1638</v>
      </c>
      <c r="E972" s="1">
        <f>VLOOKUP($B972,Conteo_municipios!$A$2:$I$1123,5)</f>
        <v>2074</v>
      </c>
      <c r="F972" s="75">
        <f>VLOOKUP($B972,Conteo_municipios!$A$2:$I$1123,9)</f>
        <v>4.1999999999999993</v>
      </c>
      <c r="G972" s="5">
        <v>4</v>
      </c>
      <c r="H972" s="5">
        <v>0.2</v>
      </c>
      <c r="I972" s="5" t="s">
        <v>21</v>
      </c>
      <c r="J972" s="4" t="s">
        <v>13</v>
      </c>
      <c r="K972" s="1" t="str">
        <f>IF(E972&gt;=160000,"Intermedia",IF(E972&gt;=40000,IF(F972&gt;=7,"Intermedia","Pequeña"),IF(E972&gt;=20000,"Tipo I_II","Resto")))</f>
        <v>Resto</v>
      </c>
      <c r="L972" s="2" t="str">
        <f t="shared" si="19"/>
        <v>Resto</v>
      </c>
      <c r="N972" s="49"/>
      <c r="O972" s="50"/>
      <c r="P972" s="50"/>
      <c r="Q972" s="50"/>
    </row>
    <row r="973" spans="1:17" x14ac:dyDescent="0.25">
      <c r="A973" s="61" t="s">
        <v>314</v>
      </c>
      <c r="B973" s="65">
        <v>73275</v>
      </c>
      <c r="C973" s="3" t="s">
        <v>39</v>
      </c>
      <c r="D973" s="3" t="s">
        <v>315</v>
      </c>
      <c r="E973" s="1">
        <f>VLOOKUP($B973,Conteo_municipios!$A$2:$I$1123,5)</f>
        <v>24930</v>
      </c>
      <c r="F973" s="75">
        <f>VLOOKUP($B973,Conteo_municipios!$A$2:$I$1123,9)</f>
        <v>2</v>
      </c>
      <c r="G973" s="5">
        <v>5</v>
      </c>
      <c r="H973" s="5">
        <v>0.25</v>
      </c>
      <c r="I973" s="5" t="s">
        <v>21</v>
      </c>
      <c r="J973" s="4" t="s">
        <v>13</v>
      </c>
      <c r="K973" s="1" t="str">
        <f>IF(E973&gt;=160000,"Intermedia",IF(E973&gt;=40000,IF(F973&gt;=7,"Intermedia","Pequeña"),IF(E973&gt;=20000,"Tipo I_II","Resto")))</f>
        <v>Tipo I_II</v>
      </c>
      <c r="L973" s="2" t="str">
        <f t="shared" si="19"/>
        <v>Tipo I_II_H</v>
      </c>
      <c r="N973" s="49"/>
      <c r="O973" s="50"/>
      <c r="P973" s="50"/>
      <c r="Q973" s="50"/>
    </row>
    <row r="974" spans="1:17" x14ac:dyDescent="0.25">
      <c r="A974" s="61" t="s">
        <v>455</v>
      </c>
      <c r="B974" s="65">
        <v>73283</v>
      </c>
      <c r="C974" s="3" t="s">
        <v>39</v>
      </c>
      <c r="D974" s="3" t="s">
        <v>456</v>
      </c>
      <c r="E974" s="1">
        <f>VLOOKUP($B974,Conteo_municipios!$A$2:$I$1123,5)</f>
        <v>16569</v>
      </c>
      <c r="F974" s="75">
        <f>VLOOKUP($B974,Conteo_municipios!$A$2:$I$1123,9)</f>
        <v>5.1999999999999993</v>
      </c>
      <c r="G974" s="5">
        <v>4</v>
      </c>
      <c r="H974" s="5">
        <v>0.2</v>
      </c>
      <c r="I974" s="5" t="s">
        <v>21</v>
      </c>
      <c r="J974" s="4" t="s">
        <v>13</v>
      </c>
      <c r="K974" s="1" t="str">
        <f>IF(E974&gt;=160000,"Intermedia",IF(E974&gt;=40000,IF(F974&gt;=7,"Intermedia","Pequeña"),IF(E974&gt;=20000,"Tipo I_II","Resto")))</f>
        <v>Resto</v>
      </c>
      <c r="L974" s="2" t="str">
        <f t="shared" si="19"/>
        <v>Resto</v>
      </c>
      <c r="N974" s="49"/>
      <c r="O974" s="50"/>
      <c r="P974" s="50"/>
      <c r="Q974" s="50"/>
    </row>
    <row r="975" spans="1:17" x14ac:dyDescent="0.25">
      <c r="A975" s="61" t="s">
        <v>418</v>
      </c>
      <c r="B975" s="65">
        <v>73319</v>
      </c>
      <c r="C975" s="3" t="s">
        <v>39</v>
      </c>
      <c r="D975" s="3" t="s">
        <v>419</v>
      </c>
      <c r="E975" s="1">
        <f>VLOOKUP($B975,Conteo_municipios!$A$2:$I$1123,5)</f>
        <v>18442</v>
      </c>
      <c r="F975" s="75">
        <f>VLOOKUP($B975,Conteo_municipios!$A$2:$I$1123,9)</f>
        <v>3.4</v>
      </c>
      <c r="G975" s="5">
        <v>5</v>
      </c>
      <c r="H975" s="5">
        <v>0.25</v>
      </c>
      <c r="I975" s="5" t="s">
        <v>21</v>
      </c>
      <c r="J975" s="4" t="s">
        <v>13</v>
      </c>
      <c r="K975" s="1" t="str">
        <f>IF(E975&gt;=160000,"Intermedia",IF(E975&gt;=40000,IF(F975&gt;=7,"Intermedia","Pequeña"),IF(E975&gt;=20000,"Tipo I_II","Resto")))</f>
        <v>Resto</v>
      </c>
      <c r="L975" s="2" t="str">
        <f t="shared" si="19"/>
        <v>Resto</v>
      </c>
      <c r="N975" s="49"/>
      <c r="O975" s="50"/>
      <c r="P975" s="50"/>
      <c r="Q975" s="50"/>
    </row>
    <row r="976" spans="1:17" x14ac:dyDescent="0.25">
      <c r="A976" s="61" t="s">
        <v>1467</v>
      </c>
      <c r="B976" s="65">
        <v>73347</v>
      </c>
      <c r="C976" s="3" t="s">
        <v>39</v>
      </c>
      <c r="D976" s="3" t="s">
        <v>1468</v>
      </c>
      <c r="E976" s="1">
        <f>VLOOKUP($B976,Conteo_municipios!$A$2:$I$1123,5)</f>
        <v>3073</v>
      </c>
      <c r="F976" s="75">
        <f>VLOOKUP($B976,Conteo_municipios!$A$2:$I$1123,9)</f>
        <v>2.9</v>
      </c>
      <c r="G976" s="5">
        <v>4</v>
      </c>
      <c r="H976" s="5">
        <v>0.2</v>
      </c>
      <c r="I976" s="5" t="s">
        <v>21</v>
      </c>
      <c r="J976" s="4" t="s">
        <v>13</v>
      </c>
      <c r="K976" s="1" t="str">
        <f>IF(E976&gt;=160000,"Intermedia",IF(E976&gt;=40000,IF(F976&gt;=7,"Intermedia","Pequeña"),IF(E976&gt;=20000,"Tipo I_II","Resto")))</f>
        <v>Resto</v>
      </c>
      <c r="L976" s="2" t="str">
        <f t="shared" si="19"/>
        <v>Resto</v>
      </c>
      <c r="N976" s="49"/>
      <c r="O976" s="50"/>
      <c r="P976" s="50"/>
      <c r="Q976" s="50"/>
    </row>
    <row r="977" spans="1:17" x14ac:dyDescent="0.25">
      <c r="A977" s="61" t="s">
        <v>296</v>
      </c>
      <c r="B977" s="65">
        <v>73349</v>
      </c>
      <c r="C977" s="3" t="s">
        <v>39</v>
      </c>
      <c r="D977" s="3" t="s">
        <v>297</v>
      </c>
      <c r="E977" s="1">
        <f>VLOOKUP($B977,Conteo_municipios!$A$2:$I$1123,5)</f>
        <v>22093</v>
      </c>
      <c r="F977" s="75">
        <f>VLOOKUP($B977,Conteo_municipios!$A$2:$I$1123,9)</f>
        <v>2.9</v>
      </c>
      <c r="G977" s="5">
        <v>4</v>
      </c>
      <c r="H977" s="5">
        <v>0.2</v>
      </c>
      <c r="I977" s="5" t="s">
        <v>21</v>
      </c>
      <c r="J977" s="4" t="s">
        <v>13</v>
      </c>
      <c r="K977" s="1" t="str">
        <f>IF(E977&gt;=160000,"Intermedia",IF(E977&gt;=40000,IF(F977&gt;=7,"Intermedia","Pequeña"),IF(E977&gt;=20000,"Tipo I_II","Resto")))</f>
        <v>Tipo I_II</v>
      </c>
      <c r="L977" s="2" t="str">
        <f t="shared" si="19"/>
        <v>Tipo I_II_H</v>
      </c>
      <c r="N977" s="49"/>
      <c r="O977" s="50"/>
      <c r="P977" s="50"/>
      <c r="Q977" s="50"/>
    </row>
    <row r="978" spans="1:17" x14ac:dyDescent="0.25">
      <c r="A978" s="61" t="s">
        <v>1256</v>
      </c>
      <c r="B978" s="65">
        <v>73352</v>
      </c>
      <c r="C978" s="3" t="s">
        <v>39</v>
      </c>
      <c r="D978" s="3" t="s">
        <v>1257</v>
      </c>
      <c r="E978" s="1">
        <f>VLOOKUP($B978,Conteo_municipios!$A$2:$I$1123,5)</f>
        <v>3899</v>
      </c>
      <c r="F978" s="75">
        <f>VLOOKUP($B978,Conteo_municipios!$A$2:$I$1123,9)</f>
        <v>3.7</v>
      </c>
      <c r="G978" s="5">
        <v>5</v>
      </c>
      <c r="H978" s="5">
        <v>0.25</v>
      </c>
      <c r="I978" s="5" t="s">
        <v>21</v>
      </c>
      <c r="J978" s="4" t="s">
        <v>13</v>
      </c>
      <c r="K978" s="1" t="str">
        <f>IF(E978&gt;=160000,"Intermedia",IF(E978&gt;=40000,IF(F978&gt;=7,"Intermedia","Pequeña"),IF(E978&gt;=20000,"Tipo I_II","Resto")))</f>
        <v>Resto</v>
      </c>
      <c r="L978" s="2" t="str">
        <f t="shared" si="19"/>
        <v>Resto</v>
      </c>
      <c r="N978" s="49"/>
      <c r="O978" s="50"/>
      <c r="P978" s="50"/>
      <c r="Q978" s="50"/>
    </row>
    <row r="979" spans="1:17" x14ac:dyDescent="0.25">
      <c r="A979" s="61" t="s">
        <v>465</v>
      </c>
      <c r="B979" s="65">
        <v>73408</v>
      </c>
      <c r="C979" s="3" t="s">
        <v>39</v>
      </c>
      <c r="D979" s="3" t="s">
        <v>466</v>
      </c>
      <c r="E979" s="1">
        <f>VLOOKUP($B979,Conteo_municipios!$A$2:$I$1123,5)</f>
        <v>15072</v>
      </c>
      <c r="F979" s="75">
        <f>VLOOKUP($B979,Conteo_municipios!$A$2:$I$1123,9)</f>
        <v>3</v>
      </c>
      <c r="G979" s="5">
        <v>4</v>
      </c>
      <c r="H979" s="5">
        <v>0.2</v>
      </c>
      <c r="I979" s="5" t="s">
        <v>21</v>
      </c>
      <c r="J979" s="4" t="s">
        <v>13</v>
      </c>
      <c r="K979" s="1" t="str">
        <f>IF(E979&gt;=160000,"Intermedia",IF(E979&gt;=40000,IF(F979&gt;=7,"Intermedia","Pequeña"),IF(E979&gt;=20000,"Tipo I_II","Resto")))</f>
        <v>Resto</v>
      </c>
      <c r="L979" s="2" t="str">
        <f t="shared" ref="L979:L1042" si="20">+IF(K979="ESPECIAL",D979,IF(K979="Resto","Resto",IF(I979="H",K979&amp;"_"&amp;I979,K979&amp;"_L|M")))</f>
        <v>Resto</v>
      </c>
      <c r="N979" s="49"/>
      <c r="O979" s="50"/>
      <c r="P979" s="50"/>
      <c r="Q979" s="50"/>
    </row>
    <row r="980" spans="1:17" x14ac:dyDescent="0.25">
      <c r="A980" s="61" t="s">
        <v>298</v>
      </c>
      <c r="B980" s="65">
        <v>73411</v>
      </c>
      <c r="C980" s="3" t="s">
        <v>39</v>
      </c>
      <c r="D980" s="3" t="s">
        <v>299</v>
      </c>
      <c r="E980" s="1">
        <f>VLOOKUP($B980,Conteo_municipios!$A$2:$I$1123,5)</f>
        <v>23096</v>
      </c>
      <c r="F980" s="75">
        <f>VLOOKUP($B980,Conteo_municipios!$A$2:$I$1123,9)</f>
        <v>3.2</v>
      </c>
      <c r="G980" s="5">
        <v>4</v>
      </c>
      <c r="H980" s="5">
        <v>0.2</v>
      </c>
      <c r="I980" s="5" t="s">
        <v>21</v>
      </c>
      <c r="J980" s="4" t="s">
        <v>13</v>
      </c>
      <c r="K980" s="1" t="str">
        <f>IF(E980&gt;=160000,"Intermedia",IF(E980&gt;=40000,IF(F980&gt;=7,"Intermedia","Pequeña"),IF(E980&gt;=20000,"Tipo I_II","Resto")))</f>
        <v>Tipo I_II</v>
      </c>
      <c r="L980" s="2" t="str">
        <f t="shared" si="20"/>
        <v>Tipo I_II_H</v>
      </c>
      <c r="N980" s="49"/>
      <c r="O980" s="50"/>
      <c r="P980" s="50"/>
      <c r="Q980" s="50"/>
    </row>
    <row r="981" spans="1:17" x14ac:dyDescent="0.25">
      <c r="A981" s="61" t="s">
        <v>317</v>
      </c>
      <c r="B981" s="65">
        <v>73443</v>
      </c>
      <c r="C981" s="3" t="s">
        <v>39</v>
      </c>
      <c r="D981" s="3" t="s">
        <v>318</v>
      </c>
      <c r="E981" s="1">
        <f>VLOOKUP($B981,Conteo_municipios!$A$2:$I$1123,5)</f>
        <v>27729</v>
      </c>
      <c r="F981" s="75">
        <f>VLOOKUP($B981,Conteo_municipios!$A$2:$I$1123,9)</f>
        <v>3.3000000000000003</v>
      </c>
      <c r="G981" s="5">
        <v>4</v>
      </c>
      <c r="H981" s="5">
        <v>0.2</v>
      </c>
      <c r="I981" s="5" t="s">
        <v>21</v>
      </c>
      <c r="J981" s="4" t="s">
        <v>13</v>
      </c>
      <c r="K981" s="1" t="str">
        <f>IF(E981&gt;=160000,"Intermedia",IF(E981&gt;=40000,IF(F981&gt;=7,"Intermedia","Pequeña"),IF(E981&gt;=20000,"Tipo I_II","Resto")))</f>
        <v>Tipo I_II</v>
      </c>
      <c r="L981" s="2" t="str">
        <f t="shared" si="20"/>
        <v>Tipo I_II_H</v>
      </c>
      <c r="N981" s="49"/>
      <c r="O981" s="50"/>
      <c r="P981" s="50"/>
      <c r="Q981" s="50"/>
    </row>
    <row r="982" spans="1:17" x14ac:dyDescent="0.25">
      <c r="A982" s="61" t="s">
        <v>286</v>
      </c>
      <c r="B982" s="65">
        <v>73449</v>
      </c>
      <c r="C982" s="3" t="s">
        <v>39</v>
      </c>
      <c r="D982" s="3" t="s">
        <v>287</v>
      </c>
      <c r="E982" s="1">
        <f>VLOOKUP($B982,Conteo_municipios!$A$2:$I$1123,5)</f>
        <v>28684</v>
      </c>
      <c r="F982" s="75">
        <f>VLOOKUP($B982,Conteo_municipios!$A$2:$I$1123,9)</f>
        <v>3.9</v>
      </c>
      <c r="G982" s="5">
        <v>5</v>
      </c>
      <c r="H982" s="5">
        <v>0.25</v>
      </c>
      <c r="I982" s="5" t="s">
        <v>21</v>
      </c>
      <c r="J982" s="4" t="s">
        <v>13</v>
      </c>
      <c r="K982" s="1" t="str">
        <f>IF(E982&gt;=160000,"Intermedia",IF(E982&gt;=40000,IF(F982&gt;=7,"Intermedia","Pequeña"),IF(E982&gt;=20000,"Tipo I_II","Resto")))</f>
        <v>Tipo I_II</v>
      </c>
      <c r="L982" s="2" t="str">
        <f t="shared" si="20"/>
        <v>Tipo I_II_H</v>
      </c>
      <c r="N982" s="49"/>
      <c r="O982" s="50"/>
      <c r="P982" s="50"/>
      <c r="Q982" s="50"/>
    </row>
    <row r="983" spans="1:17" x14ac:dyDescent="0.25">
      <c r="A983" s="61" t="s">
        <v>1670</v>
      </c>
      <c r="B983" s="65">
        <v>73461</v>
      </c>
      <c r="C983" s="3" t="s">
        <v>39</v>
      </c>
      <c r="D983" s="3" t="s">
        <v>1671</v>
      </c>
      <c r="E983" s="1">
        <f>VLOOKUP($B983,Conteo_municipios!$A$2:$I$1123,5)</f>
        <v>1637</v>
      </c>
      <c r="F983" s="75">
        <f>VLOOKUP($B983,Conteo_municipios!$A$2:$I$1123,9)</f>
        <v>3</v>
      </c>
      <c r="G983" s="5">
        <v>4</v>
      </c>
      <c r="H983" s="5">
        <v>0.2</v>
      </c>
      <c r="I983" s="5" t="s">
        <v>21</v>
      </c>
      <c r="J983" s="4" t="s">
        <v>13</v>
      </c>
      <c r="K983" s="1" t="str">
        <f>IF(E983&gt;=160000,"Intermedia",IF(E983&gt;=40000,IF(F983&gt;=7,"Intermedia","Pequeña"),IF(E983&gt;=20000,"Tipo I_II","Resto")))</f>
        <v>Resto</v>
      </c>
      <c r="L983" s="2" t="str">
        <f t="shared" si="20"/>
        <v>Resto</v>
      </c>
      <c r="N983" s="49"/>
      <c r="O983" s="50"/>
      <c r="P983" s="50"/>
      <c r="Q983" s="50"/>
    </row>
    <row r="984" spans="1:17" x14ac:dyDescent="0.25">
      <c r="A984" s="61" t="s">
        <v>478</v>
      </c>
      <c r="B984" s="65">
        <v>73483</v>
      </c>
      <c r="C984" s="3" t="s">
        <v>39</v>
      </c>
      <c r="D984" s="3" t="s">
        <v>479</v>
      </c>
      <c r="E984" s="1">
        <f>VLOOKUP($B984,Conteo_municipios!$A$2:$I$1123,5)</f>
        <v>8694</v>
      </c>
      <c r="F984" s="75">
        <f>VLOOKUP($B984,Conteo_municipios!$A$2:$I$1123,9)</f>
        <v>3.7</v>
      </c>
      <c r="G984" s="5">
        <v>5</v>
      </c>
      <c r="H984" s="5">
        <v>0.25</v>
      </c>
      <c r="I984" s="5" t="s">
        <v>21</v>
      </c>
      <c r="J984" s="4" t="s">
        <v>13</v>
      </c>
      <c r="K984" s="1" t="str">
        <f>IF(E984&gt;=160000,"Intermedia",IF(E984&gt;=40000,IF(F984&gt;=7,"Intermedia","Pequeña"),IF(E984&gt;=20000,"Tipo I_II","Resto")))</f>
        <v>Resto</v>
      </c>
      <c r="L984" s="2" t="str">
        <f t="shared" si="20"/>
        <v>Resto</v>
      </c>
      <c r="N984" s="49"/>
      <c r="O984" s="50"/>
      <c r="P984" s="50"/>
      <c r="Q984" s="50"/>
    </row>
    <row r="985" spans="1:17" x14ac:dyDescent="0.25">
      <c r="A985" s="61" t="s">
        <v>750</v>
      </c>
      <c r="B985" s="65">
        <v>73504</v>
      </c>
      <c r="C985" s="3" t="s">
        <v>39</v>
      </c>
      <c r="D985" s="3" t="s">
        <v>751</v>
      </c>
      <c r="E985" s="1">
        <f>VLOOKUP($B985,Conteo_municipios!$A$2:$I$1123,5)</f>
        <v>8966</v>
      </c>
      <c r="F985" s="75">
        <f>VLOOKUP($B985,Conteo_municipios!$A$2:$I$1123,9)</f>
        <v>4</v>
      </c>
      <c r="G985" s="5">
        <v>5</v>
      </c>
      <c r="H985" s="5">
        <v>0.25</v>
      </c>
      <c r="I985" s="5" t="s">
        <v>21</v>
      </c>
      <c r="J985" s="4" t="s">
        <v>13</v>
      </c>
      <c r="K985" s="1" t="str">
        <f>IF(E985&gt;=160000,"Intermedia",IF(E985&gt;=40000,IF(F985&gt;=7,"Intermedia","Pequeña"),IF(E985&gt;=20000,"Tipo I_II","Resto")))</f>
        <v>Resto</v>
      </c>
      <c r="L985" s="2" t="str">
        <f t="shared" si="20"/>
        <v>Resto</v>
      </c>
      <c r="N985" s="49"/>
      <c r="O985" s="50"/>
      <c r="P985" s="50"/>
      <c r="Q985" s="50"/>
    </row>
    <row r="986" spans="1:17" x14ac:dyDescent="0.25">
      <c r="A986" s="61" t="s">
        <v>1373</v>
      </c>
      <c r="B986" s="65">
        <v>73520</v>
      </c>
      <c r="C986" s="3" t="s">
        <v>39</v>
      </c>
      <c r="D986" s="3" t="s">
        <v>1374</v>
      </c>
      <c r="E986" s="1">
        <f>VLOOKUP($B986,Conteo_municipios!$A$2:$I$1123,5)</f>
        <v>3326</v>
      </c>
      <c r="F986" s="75">
        <f>VLOOKUP($B986,Conteo_municipios!$A$2:$I$1123,9)</f>
        <v>3.4</v>
      </c>
      <c r="G986" s="5">
        <v>4</v>
      </c>
      <c r="H986" s="5">
        <v>0.2</v>
      </c>
      <c r="I986" s="5" t="s">
        <v>21</v>
      </c>
      <c r="J986" s="4" t="s">
        <v>13</v>
      </c>
      <c r="K986" s="1" t="str">
        <f>IF(E986&gt;=160000,"Intermedia",IF(E986&gt;=40000,IF(F986&gt;=7,"Intermedia","Pequeña"),IF(E986&gt;=20000,"Tipo I_II","Resto")))</f>
        <v>Resto</v>
      </c>
      <c r="L986" s="2" t="str">
        <f t="shared" si="20"/>
        <v>Resto</v>
      </c>
      <c r="N986" s="49"/>
      <c r="O986" s="50"/>
      <c r="P986" s="50"/>
      <c r="Q986" s="50"/>
    </row>
    <row r="987" spans="1:17" x14ac:dyDescent="0.25">
      <c r="A987" s="61" t="s">
        <v>1653</v>
      </c>
      <c r="B987" s="65">
        <v>73547</v>
      </c>
      <c r="C987" s="3" t="s">
        <v>39</v>
      </c>
      <c r="D987" s="3" t="s">
        <v>1654</v>
      </c>
      <c r="E987" s="1">
        <f>VLOOKUP($B987,Conteo_municipios!$A$2:$I$1123,5)</f>
        <v>3150</v>
      </c>
      <c r="F987" s="75">
        <f>VLOOKUP($B987,Conteo_municipios!$A$2:$I$1123,9)</f>
        <v>2.7</v>
      </c>
      <c r="G987" s="5">
        <v>4</v>
      </c>
      <c r="H987" s="5">
        <v>0.2</v>
      </c>
      <c r="I987" s="5" t="s">
        <v>21</v>
      </c>
      <c r="J987" s="4" t="s">
        <v>13</v>
      </c>
      <c r="K987" s="1" t="str">
        <f>IF(E987&gt;=160000,"Intermedia",IF(E987&gt;=40000,IF(F987&gt;=7,"Intermedia","Pequeña"),IF(E987&gt;=20000,"Tipo I_II","Resto")))</f>
        <v>Resto</v>
      </c>
      <c r="L987" s="2" t="str">
        <f t="shared" si="20"/>
        <v>Resto</v>
      </c>
      <c r="N987" s="49"/>
      <c r="O987" s="50"/>
      <c r="P987" s="50"/>
      <c r="Q987" s="50"/>
    </row>
    <row r="988" spans="1:17" x14ac:dyDescent="0.25">
      <c r="A988" s="61" t="s">
        <v>771</v>
      </c>
      <c r="B988" s="65">
        <v>73555</v>
      </c>
      <c r="C988" s="3" t="s">
        <v>39</v>
      </c>
      <c r="D988" s="3" t="s">
        <v>772</v>
      </c>
      <c r="E988" s="1">
        <f>VLOOKUP($B988,Conteo_municipios!$A$2:$I$1123,5)</f>
        <v>9009</v>
      </c>
      <c r="F988" s="75">
        <f>VLOOKUP($B988,Conteo_municipios!$A$2:$I$1123,9)</f>
        <v>3.5</v>
      </c>
      <c r="G988" s="5">
        <v>5</v>
      </c>
      <c r="H988" s="5">
        <v>0.25</v>
      </c>
      <c r="I988" s="5" t="s">
        <v>21</v>
      </c>
      <c r="J988" s="4" t="s">
        <v>13</v>
      </c>
      <c r="K988" s="1" t="str">
        <f>IF(E988&gt;=160000,"Intermedia",IF(E988&gt;=40000,IF(F988&gt;=7,"Intermedia","Pequeña"),IF(E988&gt;=20000,"Tipo I_II","Resto")))</f>
        <v>Resto</v>
      </c>
      <c r="L988" s="2" t="str">
        <f t="shared" si="20"/>
        <v>Resto</v>
      </c>
      <c r="N988" s="49"/>
      <c r="O988" s="50"/>
      <c r="P988" s="50"/>
      <c r="Q988" s="50"/>
    </row>
    <row r="989" spans="1:17" x14ac:dyDescent="0.25">
      <c r="A989" s="61" t="s">
        <v>1223</v>
      </c>
      <c r="B989" s="65">
        <v>73563</v>
      </c>
      <c r="C989" s="3" t="s">
        <v>39</v>
      </c>
      <c r="D989" s="3" t="s">
        <v>1224</v>
      </c>
      <c r="E989" s="1">
        <f>VLOOKUP($B989,Conteo_municipios!$A$2:$I$1123,5)</f>
        <v>3936</v>
      </c>
      <c r="F989" s="75">
        <f>VLOOKUP($B989,Conteo_municipios!$A$2:$I$1123,9)</f>
        <v>3</v>
      </c>
      <c r="G989" s="5">
        <v>5</v>
      </c>
      <c r="H989" s="5">
        <v>0.25</v>
      </c>
      <c r="I989" s="5" t="s">
        <v>21</v>
      </c>
      <c r="J989" s="4" t="s">
        <v>13</v>
      </c>
      <c r="K989" s="1" t="str">
        <f>IF(E989&gt;=160000,"Intermedia",IF(E989&gt;=40000,IF(F989&gt;=7,"Intermedia","Pequeña"),IF(E989&gt;=20000,"Tipo I_II","Resto")))</f>
        <v>Resto</v>
      </c>
      <c r="L989" s="2" t="str">
        <f t="shared" si="20"/>
        <v>Resto</v>
      </c>
      <c r="N989" s="49"/>
      <c r="O989" s="50"/>
      <c r="P989" s="50"/>
      <c r="Q989" s="50"/>
    </row>
    <row r="990" spans="1:17" x14ac:dyDescent="0.25">
      <c r="A990" s="61" t="s">
        <v>427</v>
      </c>
      <c r="B990" s="65">
        <v>73585</v>
      </c>
      <c r="C990" s="3" t="s">
        <v>39</v>
      </c>
      <c r="D990" s="3" t="s">
        <v>428</v>
      </c>
      <c r="E990" s="1">
        <f>VLOOKUP($B990,Conteo_municipios!$A$2:$I$1123,5)</f>
        <v>14670</v>
      </c>
      <c r="F990" s="75">
        <f>VLOOKUP($B990,Conteo_municipios!$A$2:$I$1123,9)</f>
        <v>3.1</v>
      </c>
      <c r="G990" s="5">
        <v>5</v>
      </c>
      <c r="H990" s="5">
        <v>0.25</v>
      </c>
      <c r="I990" s="5" t="s">
        <v>21</v>
      </c>
      <c r="J990" s="4" t="s">
        <v>13</v>
      </c>
      <c r="K990" s="1" t="str">
        <f>IF(E990&gt;=160000,"Intermedia",IF(E990&gt;=40000,IF(F990&gt;=7,"Intermedia","Pequeña"),IF(E990&gt;=20000,"Tipo I_II","Resto")))</f>
        <v>Resto</v>
      </c>
      <c r="L990" s="2" t="str">
        <f t="shared" si="20"/>
        <v>Resto</v>
      </c>
      <c r="N990" s="49"/>
      <c r="O990" s="50"/>
      <c r="P990" s="50"/>
      <c r="Q990" s="50"/>
    </row>
    <row r="991" spans="1:17" x14ac:dyDescent="0.25">
      <c r="A991" s="61" t="s">
        <v>1087</v>
      </c>
      <c r="B991" s="65">
        <v>73616</v>
      </c>
      <c r="C991" s="3" t="s">
        <v>39</v>
      </c>
      <c r="D991" s="3" t="s">
        <v>1088</v>
      </c>
      <c r="E991" s="1">
        <f>VLOOKUP($B991,Conteo_municipios!$A$2:$I$1123,5)</f>
        <v>6456</v>
      </c>
      <c r="F991" s="75">
        <f>VLOOKUP($B991,Conteo_municipios!$A$2:$I$1123,9)</f>
        <v>3.7</v>
      </c>
      <c r="G991" s="5">
        <v>5</v>
      </c>
      <c r="H991" s="5">
        <v>0.25</v>
      </c>
      <c r="I991" s="5" t="s">
        <v>21</v>
      </c>
      <c r="J991" s="4" t="s">
        <v>13</v>
      </c>
      <c r="K991" s="1" t="str">
        <f>IF(E991&gt;=160000,"Intermedia",IF(E991&gt;=40000,IF(F991&gt;=7,"Intermedia","Pequeña"),IF(E991&gt;=20000,"Tipo I_II","Resto")))</f>
        <v>Resto</v>
      </c>
      <c r="L991" s="2" t="str">
        <f t="shared" si="20"/>
        <v>Resto</v>
      </c>
      <c r="N991" s="49"/>
      <c r="O991" s="50"/>
      <c r="P991" s="50"/>
      <c r="Q991" s="50"/>
    </row>
    <row r="992" spans="1:17" x14ac:dyDescent="0.25">
      <c r="A992" s="61" t="s">
        <v>1618</v>
      </c>
      <c r="B992" s="65">
        <v>73622</v>
      </c>
      <c r="C992" s="3" t="s">
        <v>39</v>
      </c>
      <c r="D992" s="3" t="s">
        <v>1619</v>
      </c>
      <c r="E992" s="1">
        <f>VLOOKUP($B992,Conteo_municipios!$A$2:$I$1123,5)</f>
        <v>2130</v>
      </c>
      <c r="F992" s="75">
        <f>VLOOKUP($B992,Conteo_municipios!$A$2:$I$1123,9)</f>
        <v>4.5</v>
      </c>
      <c r="G992" s="5">
        <v>5</v>
      </c>
      <c r="H992" s="5">
        <v>0.25</v>
      </c>
      <c r="I992" s="5" t="s">
        <v>21</v>
      </c>
      <c r="J992" s="4" t="s">
        <v>13</v>
      </c>
      <c r="K992" s="1" t="str">
        <f>IF(E992&gt;=160000,"Intermedia",IF(E992&gt;=40000,IF(F992&gt;=7,"Intermedia","Pequeña"),IF(E992&gt;=20000,"Tipo I_II","Resto")))</f>
        <v>Resto</v>
      </c>
      <c r="L992" s="2" t="str">
        <f t="shared" si="20"/>
        <v>Resto</v>
      </c>
      <c r="N992" s="49"/>
      <c r="O992" s="50"/>
      <c r="P992" s="50"/>
      <c r="Q992" s="50"/>
    </row>
    <row r="993" spans="1:17" x14ac:dyDescent="0.25">
      <c r="A993" s="61" t="s">
        <v>651</v>
      </c>
      <c r="B993" s="65">
        <v>73624</v>
      </c>
      <c r="C993" s="3" t="s">
        <v>39</v>
      </c>
      <c r="D993" s="3" t="s">
        <v>652</v>
      </c>
      <c r="E993" s="1">
        <f>VLOOKUP($B993,Conteo_municipios!$A$2:$I$1123,5)</f>
        <v>10761</v>
      </c>
      <c r="F993" s="75">
        <f>VLOOKUP($B993,Conteo_municipios!$A$2:$I$1123,9)</f>
        <v>3.2</v>
      </c>
      <c r="G993" s="5">
        <v>5</v>
      </c>
      <c r="H993" s="5">
        <v>0.25</v>
      </c>
      <c r="I993" s="5" t="s">
        <v>21</v>
      </c>
      <c r="J993" s="4" t="s">
        <v>13</v>
      </c>
      <c r="K993" s="1" t="str">
        <f>IF(E993&gt;=160000,"Intermedia",IF(E993&gt;=40000,IF(F993&gt;=7,"Intermedia","Pequeña"),IF(E993&gt;=20000,"Tipo I_II","Resto")))</f>
        <v>Resto</v>
      </c>
      <c r="L993" s="2" t="str">
        <f t="shared" si="20"/>
        <v>Resto</v>
      </c>
      <c r="N993" s="49"/>
      <c r="O993" s="50"/>
      <c r="P993" s="50"/>
      <c r="Q993" s="50"/>
    </row>
    <row r="994" spans="1:17" x14ac:dyDescent="0.25">
      <c r="A994" s="61" t="s">
        <v>709</v>
      </c>
      <c r="B994" s="65">
        <v>73671</v>
      </c>
      <c r="C994" s="3" t="s">
        <v>39</v>
      </c>
      <c r="D994" s="3" t="s">
        <v>710</v>
      </c>
      <c r="E994" s="1">
        <f>VLOOKUP($B994,Conteo_municipios!$A$2:$I$1123,5)</f>
        <v>9406</v>
      </c>
      <c r="F994" s="75">
        <f>VLOOKUP($B994,Conteo_municipios!$A$2:$I$1123,9)</f>
        <v>3.8000000000000003</v>
      </c>
      <c r="G994" s="5">
        <v>5</v>
      </c>
      <c r="H994" s="5">
        <v>0.25</v>
      </c>
      <c r="I994" s="5" t="s">
        <v>21</v>
      </c>
      <c r="J994" s="4" t="s">
        <v>13</v>
      </c>
      <c r="K994" s="1" t="str">
        <f>IF(E994&gt;=160000,"Intermedia",IF(E994&gt;=40000,IF(F994&gt;=7,"Intermedia","Pequeña"),IF(E994&gt;=20000,"Tipo I_II","Resto")))</f>
        <v>Resto</v>
      </c>
      <c r="L994" s="2" t="str">
        <f t="shared" si="20"/>
        <v>Resto</v>
      </c>
      <c r="N994" s="49"/>
      <c r="O994" s="50"/>
      <c r="P994" s="50"/>
      <c r="Q994" s="50"/>
    </row>
    <row r="995" spans="1:17" x14ac:dyDescent="0.25">
      <c r="A995" s="61" t="s">
        <v>1079</v>
      </c>
      <c r="B995" s="65">
        <v>73675</v>
      </c>
      <c r="C995" s="3" t="s">
        <v>39</v>
      </c>
      <c r="D995" s="3" t="s">
        <v>1080</v>
      </c>
      <c r="E995" s="1">
        <f>VLOOKUP($B995,Conteo_municipios!$A$2:$I$1123,5)</f>
        <v>4971</v>
      </c>
      <c r="F995" s="75">
        <f>VLOOKUP($B995,Conteo_municipios!$A$2:$I$1123,9)</f>
        <v>3</v>
      </c>
      <c r="G995" s="5">
        <v>5</v>
      </c>
      <c r="H995" s="5">
        <v>0.25</v>
      </c>
      <c r="I995" s="5" t="s">
        <v>21</v>
      </c>
      <c r="J995" s="4" t="s">
        <v>13</v>
      </c>
      <c r="K995" s="1" t="str">
        <f>IF(E995&gt;=160000,"Intermedia",IF(E995&gt;=40000,IF(F995&gt;=7,"Intermedia","Pequeña"),IF(E995&gt;=20000,"Tipo I_II","Resto")))</f>
        <v>Resto</v>
      </c>
      <c r="L995" s="2" t="str">
        <f t="shared" si="20"/>
        <v>Resto</v>
      </c>
      <c r="N995" s="49"/>
      <c r="O995" s="50"/>
      <c r="P995" s="50"/>
      <c r="Q995" s="50"/>
    </row>
    <row r="996" spans="1:17" x14ac:dyDescent="0.25">
      <c r="A996" s="61" t="s">
        <v>1183</v>
      </c>
      <c r="B996" s="65">
        <v>73678</v>
      </c>
      <c r="C996" s="3" t="s">
        <v>39</v>
      </c>
      <c r="D996" s="3" t="s">
        <v>1047</v>
      </c>
      <c r="E996" s="1">
        <f>VLOOKUP($B996,Conteo_municipios!$A$2:$I$1123,5)</f>
        <v>6257</v>
      </c>
      <c r="F996" s="75">
        <f>VLOOKUP($B996,Conteo_municipios!$A$2:$I$1123,9)</f>
        <v>3.1</v>
      </c>
      <c r="G996" s="5">
        <v>5</v>
      </c>
      <c r="H996" s="5">
        <v>0.25</v>
      </c>
      <c r="I996" s="5" t="s">
        <v>21</v>
      </c>
      <c r="J996" s="4" t="s">
        <v>13</v>
      </c>
      <c r="K996" s="1" t="str">
        <f>IF(E996&gt;=160000,"Intermedia",IF(E996&gt;=40000,IF(F996&gt;=7,"Intermedia","Pequeña"),IF(E996&gt;=20000,"Tipo I_II","Resto")))</f>
        <v>Resto</v>
      </c>
      <c r="L996" s="2" t="str">
        <f t="shared" si="20"/>
        <v>Resto</v>
      </c>
      <c r="N996" s="49"/>
      <c r="O996" s="50"/>
      <c r="P996" s="50"/>
      <c r="Q996" s="50"/>
    </row>
    <row r="997" spans="1:17" x14ac:dyDescent="0.25">
      <c r="A997" s="61" t="s">
        <v>1465</v>
      </c>
      <c r="B997" s="65">
        <v>73686</v>
      </c>
      <c r="C997" s="3" t="s">
        <v>39</v>
      </c>
      <c r="D997" s="3" t="s">
        <v>1466</v>
      </c>
      <c r="E997" s="1">
        <f>VLOOKUP($B997,Conteo_municipios!$A$2:$I$1123,5)</f>
        <v>2274</v>
      </c>
      <c r="F997" s="75">
        <f>VLOOKUP($B997,Conteo_municipios!$A$2:$I$1123,9)</f>
        <v>3.1</v>
      </c>
      <c r="G997" s="5">
        <v>4</v>
      </c>
      <c r="H997" s="5">
        <v>0.2</v>
      </c>
      <c r="I997" s="5" t="s">
        <v>21</v>
      </c>
      <c r="J997" s="4" t="s">
        <v>13</v>
      </c>
      <c r="K997" s="1" t="str">
        <f>IF(E997&gt;=160000,"Intermedia",IF(E997&gt;=40000,IF(F997&gt;=7,"Intermedia","Pequeña"),IF(E997&gt;=20000,"Tipo I_II","Resto")))</f>
        <v>Resto</v>
      </c>
      <c r="L997" s="2" t="str">
        <f t="shared" si="20"/>
        <v>Resto</v>
      </c>
      <c r="N997" s="49"/>
      <c r="O997" s="50"/>
      <c r="P997" s="50"/>
      <c r="Q997" s="50"/>
    </row>
    <row r="998" spans="1:17" x14ac:dyDescent="0.25">
      <c r="A998" s="61" t="s">
        <v>1549</v>
      </c>
      <c r="B998" s="65">
        <v>73770</v>
      </c>
      <c r="C998" s="3" t="s">
        <v>39</v>
      </c>
      <c r="D998" s="3" t="s">
        <v>1070</v>
      </c>
      <c r="E998" s="1">
        <f>VLOOKUP($B998,Conteo_municipios!$A$2:$I$1123,5)</f>
        <v>1849</v>
      </c>
      <c r="F998" s="75">
        <f>VLOOKUP($B998,Conteo_municipios!$A$2:$I$1123,9)</f>
        <v>18</v>
      </c>
      <c r="G998" s="5">
        <v>5</v>
      </c>
      <c r="H998" s="5">
        <v>0.25</v>
      </c>
      <c r="I998" s="5" t="s">
        <v>21</v>
      </c>
      <c r="J998" s="4" t="s">
        <v>13</v>
      </c>
      <c r="K998" s="1" t="str">
        <f>IF(E998&gt;=160000,"Intermedia",IF(E998&gt;=40000,IF(F998&gt;=7,"Intermedia","Pequeña"),IF(E998&gt;=20000,"Tipo I_II","Resto")))</f>
        <v>Resto</v>
      </c>
      <c r="L998" s="2" t="str">
        <f t="shared" si="20"/>
        <v>Resto</v>
      </c>
      <c r="N998" s="49"/>
      <c r="O998" s="50"/>
      <c r="P998" s="50"/>
      <c r="Q998" s="50"/>
    </row>
    <row r="999" spans="1:17" x14ac:dyDescent="0.25">
      <c r="A999" s="61" t="s">
        <v>1401</v>
      </c>
      <c r="B999" s="65">
        <v>73854</v>
      </c>
      <c r="C999" s="3" t="s">
        <v>39</v>
      </c>
      <c r="D999" s="3" t="s">
        <v>1402</v>
      </c>
      <c r="E999" s="1">
        <f>VLOOKUP($B999,Conteo_municipios!$A$2:$I$1123,5)</f>
        <v>2046</v>
      </c>
      <c r="F999" s="75">
        <f>VLOOKUP($B999,Conteo_municipios!$A$2:$I$1123,9)</f>
        <v>2.9</v>
      </c>
      <c r="G999" s="5">
        <v>5</v>
      </c>
      <c r="H999" s="5">
        <v>0.25</v>
      </c>
      <c r="I999" s="5" t="s">
        <v>21</v>
      </c>
      <c r="J999" s="4" t="s">
        <v>13</v>
      </c>
      <c r="K999" s="1" t="str">
        <f>IF(E999&gt;=160000,"Intermedia",IF(E999&gt;=40000,IF(F999&gt;=7,"Intermedia","Pequeña"),IF(E999&gt;=20000,"Tipo I_II","Resto")))</f>
        <v>Resto</v>
      </c>
      <c r="L999" s="2" t="str">
        <f t="shared" si="20"/>
        <v>Resto</v>
      </c>
      <c r="N999" s="49"/>
      <c r="O999" s="50"/>
      <c r="P999" s="50"/>
      <c r="Q999" s="50"/>
    </row>
    <row r="1000" spans="1:17" x14ac:dyDescent="0.25">
      <c r="A1000" s="61" t="s">
        <v>489</v>
      </c>
      <c r="B1000" s="65">
        <v>73861</v>
      </c>
      <c r="C1000" s="3" t="s">
        <v>39</v>
      </c>
      <c r="D1000" s="3" t="s">
        <v>490</v>
      </c>
      <c r="E1000" s="1">
        <f>VLOOKUP($B1000,Conteo_municipios!$A$2:$I$1123,5)</f>
        <v>8939</v>
      </c>
      <c r="F1000" s="75">
        <f>VLOOKUP($B1000,Conteo_municipios!$A$2:$I$1123,9)</f>
        <v>3.4</v>
      </c>
      <c r="G1000" s="5">
        <v>4</v>
      </c>
      <c r="H1000" s="5">
        <v>0.2</v>
      </c>
      <c r="I1000" s="5" t="s">
        <v>21</v>
      </c>
      <c r="J1000" s="4" t="s">
        <v>13</v>
      </c>
      <c r="K1000" s="1" t="str">
        <f>IF(E1000&gt;=160000,"Intermedia",IF(E1000&gt;=40000,IF(F1000&gt;=7,"Intermedia","Pequeña"),IF(E1000&gt;=20000,"Tipo I_II","Resto")))</f>
        <v>Resto</v>
      </c>
      <c r="L1000" s="2" t="str">
        <f t="shared" si="20"/>
        <v>Resto</v>
      </c>
      <c r="N1000" s="49"/>
      <c r="O1000" s="50"/>
      <c r="P1000" s="50"/>
      <c r="Q1000" s="50"/>
    </row>
    <row r="1001" spans="1:17" x14ac:dyDescent="0.25">
      <c r="A1001" s="61" t="s">
        <v>1227</v>
      </c>
      <c r="B1001" s="65">
        <v>73870</v>
      </c>
      <c r="C1001" s="3" t="s">
        <v>39</v>
      </c>
      <c r="D1001" s="3" t="s">
        <v>1228</v>
      </c>
      <c r="E1001" s="1">
        <f>VLOOKUP($B1001,Conteo_municipios!$A$2:$I$1123,5)</f>
        <v>3004</v>
      </c>
      <c r="F1001" s="75">
        <f>VLOOKUP($B1001,Conteo_municipios!$A$2:$I$1123,9)</f>
        <v>2.7</v>
      </c>
      <c r="G1001" s="5">
        <v>4</v>
      </c>
      <c r="H1001" s="5">
        <v>0.2</v>
      </c>
      <c r="I1001" s="5" t="s">
        <v>21</v>
      </c>
      <c r="J1001" s="4" t="s">
        <v>13</v>
      </c>
      <c r="K1001" s="1" t="str">
        <f>IF(E1001&gt;=160000,"Intermedia",IF(E1001&gt;=40000,IF(F1001&gt;=7,"Intermedia","Pequeña"),IF(E1001&gt;=20000,"Tipo I_II","Resto")))</f>
        <v>Resto</v>
      </c>
      <c r="L1001" s="2" t="str">
        <f t="shared" si="20"/>
        <v>Resto</v>
      </c>
      <c r="N1001" s="49"/>
      <c r="O1001" s="50"/>
      <c r="P1001" s="50"/>
      <c r="Q1001" s="50"/>
    </row>
    <row r="1002" spans="1:17" x14ac:dyDescent="0.25">
      <c r="A1002" s="61" t="s">
        <v>1447</v>
      </c>
      <c r="B1002" s="65">
        <v>73873</v>
      </c>
      <c r="C1002" s="3" t="s">
        <v>39</v>
      </c>
      <c r="D1002" s="3" t="s">
        <v>1448</v>
      </c>
      <c r="E1002" s="1">
        <f>VLOOKUP($B1002,Conteo_municipios!$A$2:$I$1123,5)</f>
        <v>2093</v>
      </c>
      <c r="F1002" s="75">
        <f>VLOOKUP($B1002,Conteo_municipios!$A$2:$I$1123,9)</f>
        <v>2.6</v>
      </c>
      <c r="G1002" s="5">
        <v>5</v>
      </c>
      <c r="H1002" s="5">
        <v>0.25</v>
      </c>
      <c r="I1002" s="5" t="s">
        <v>21</v>
      </c>
      <c r="J1002" s="4" t="s">
        <v>13</v>
      </c>
      <c r="K1002" s="1" t="str">
        <f>IF(E1002&gt;=160000,"Intermedia",IF(E1002&gt;=40000,IF(F1002&gt;=7,"Intermedia","Pequeña"),IF(E1002&gt;=20000,"Tipo I_II","Resto")))</f>
        <v>Resto</v>
      </c>
      <c r="L1002" s="2" t="str">
        <f t="shared" si="20"/>
        <v>Resto</v>
      </c>
      <c r="N1002" s="49"/>
      <c r="O1002" s="50"/>
      <c r="P1002" s="50"/>
      <c r="Q1002" s="50"/>
    </row>
    <row r="1003" spans="1:17" x14ac:dyDescent="0.25">
      <c r="A1003" s="61" t="s">
        <v>2279</v>
      </c>
      <c r="B1003" s="64">
        <v>76001</v>
      </c>
      <c r="C1003" s="1" t="s">
        <v>2280</v>
      </c>
      <c r="D1003" s="1" t="s">
        <v>20</v>
      </c>
      <c r="E1003" s="1">
        <f>VLOOKUP($B1003,Conteo_municipios!$A$2:$I$1123,5)</f>
        <v>1801778</v>
      </c>
      <c r="F1003" s="75">
        <f>VLOOKUP($B1003,Conteo_municipios!$A$2:$I$1123,9)</f>
        <v>5.6</v>
      </c>
      <c r="G1003" s="4">
        <v>5</v>
      </c>
      <c r="H1003" s="4">
        <v>0.25</v>
      </c>
      <c r="I1003" s="4" t="s">
        <v>21</v>
      </c>
      <c r="J1003" s="4" t="s">
        <v>13</v>
      </c>
      <c r="K1003" s="1" t="s">
        <v>14</v>
      </c>
      <c r="L1003" s="2" t="str">
        <f t="shared" si="20"/>
        <v>Cali</v>
      </c>
      <c r="N1003" s="49"/>
      <c r="O1003" s="50"/>
      <c r="P1003" s="50"/>
      <c r="Q1003" s="50"/>
    </row>
    <row r="1004" spans="1:17" x14ac:dyDescent="0.25">
      <c r="A1004" s="61" t="s">
        <v>2304</v>
      </c>
      <c r="B1004" s="65">
        <v>76020</v>
      </c>
      <c r="C1004" s="3" t="s">
        <v>2280</v>
      </c>
      <c r="D1004" s="3" t="s">
        <v>667</v>
      </c>
      <c r="E1004" s="1">
        <f>VLOOKUP($B1004,Conteo_municipios!$A$2:$I$1123,5)</f>
        <v>9663</v>
      </c>
      <c r="F1004" s="75">
        <f>VLOOKUP($B1004,Conteo_municipios!$A$2:$I$1123,9)</f>
        <v>3.7</v>
      </c>
      <c r="G1004" s="5">
        <v>5</v>
      </c>
      <c r="H1004" s="5">
        <v>0.25</v>
      </c>
      <c r="I1004" s="5" t="s">
        <v>21</v>
      </c>
      <c r="J1004" s="4" t="s">
        <v>13</v>
      </c>
      <c r="K1004" s="1" t="str">
        <f>IF(E1004&gt;=160000,"Intermedia",IF(E1004&gt;=40000,IF(F1004&gt;=7,"Intermedia","Pequeña"),IF(E1004&gt;=20000,"Tipo I_II","Resto")))</f>
        <v>Resto</v>
      </c>
      <c r="L1004" s="2" t="str">
        <f t="shared" si="20"/>
        <v>Resto</v>
      </c>
      <c r="N1004" s="49"/>
      <c r="O1004" s="50"/>
      <c r="P1004" s="50"/>
      <c r="Q1004" s="50"/>
    </row>
    <row r="1005" spans="1:17" x14ac:dyDescent="0.25">
      <c r="A1005" s="61" t="s">
        <v>2298</v>
      </c>
      <c r="B1005" s="65">
        <v>76036</v>
      </c>
      <c r="C1005" s="3" t="s">
        <v>2280</v>
      </c>
      <c r="D1005" s="3" t="s">
        <v>473</v>
      </c>
      <c r="E1005" s="1">
        <f>VLOOKUP($B1005,Conteo_municipios!$A$2:$I$1123,5)</f>
        <v>15801</v>
      </c>
      <c r="F1005" s="75">
        <f>VLOOKUP($B1005,Conteo_municipios!$A$2:$I$1123,9)</f>
        <v>3.2</v>
      </c>
      <c r="G1005" s="5">
        <v>5</v>
      </c>
      <c r="H1005" s="5">
        <v>0.25</v>
      </c>
      <c r="I1005" s="5" t="s">
        <v>21</v>
      </c>
      <c r="J1005" s="4" t="s">
        <v>13</v>
      </c>
      <c r="K1005" s="1" t="str">
        <f>IF(E1005&gt;=160000,"Intermedia",IF(E1005&gt;=40000,IF(F1005&gt;=7,"Intermedia","Pequeña"),IF(E1005&gt;=20000,"Tipo I_II","Resto")))</f>
        <v>Resto</v>
      </c>
      <c r="L1005" s="2" t="str">
        <f t="shared" si="20"/>
        <v>Resto</v>
      </c>
      <c r="N1005" s="49"/>
      <c r="O1005" s="50"/>
      <c r="P1005" s="50"/>
      <c r="Q1005" s="50"/>
    </row>
    <row r="1006" spans="1:17" x14ac:dyDescent="0.25">
      <c r="A1006" s="61" t="s">
        <v>2299</v>
      </c>
      <c r="B1006" s="65">
        <v>76041</v>
      </c>
      <c r="C1006" s="3" t="s">
        <v>2280</v>
      </c>
      <c r="D1006" s="3" t="s">
        <v>543</v>
      </c>
      <c r="E1006" s="1">
        <f>VLOOKUP($B1006,Conteo_municipios!$A$2:$I$1123,5)</f>
        <v>11981</v>
      </c>
      <c r="F1006" s="75">
        <f>VLOOKUP($B1006,Conteo_municipios!$A$2:$I$1123,9)</f>
        <v>4.8999999999999995</v>
      </c>
      <c r="G1006" s="5">
        <v>5</v>
      </c>
      <c r="H1006" s="5">
        <v>0.25</v>
      </c>
      <c r="I1006" s="5" t="s">
        <v>21</v>
      </c>
      <c r="J1006" s="4" t="s">
        <v>13</v>
      </c>
      <c r="K1006" s="1" t="str">
        <f>IF(E1006&gt;=160000,"Intermedia",IF(E1006&gt;=40000,IF(F1006&gt;=7,"Intermedia","Pequeña"),IF(E1006&gt;=20000,"Tipo I_II","Resto")))</f>
        <v>Resto</v>
      </c>
      <c r="L1006" s="2" t="str">
        <f t="shared" si="20"/>
        <v>Resto</v>
      </c>
      <c r="N1006" s="49"/>
      <c r="O1006" s="50"/>
      <c r="P1006" s="50"/>
      <c r="Q1006" s="50"/>
    </row>
    <row r="1007" spans="1:17" x14ac:dyDescent="0.25">
      <c r="A1007" s="61" t="s">
        <v>2317</v>
      </c>
      <c r="B1007" s="65">
        <v>76054</v>
      </c>
      <c r="C1007" s="3" t="s">
        <v>2280</v>
      </c>
      <c r="D1007" s="3" t="s">
        <v>1271</v>
      </c>
      <c r="E1007" s="1">
        <f>VLOOKUP($B1007,Conteo_municipios!$A$2:$I$1123,5)</f>
        <v>2854</v>
      </c>
      <c r="F1007" s="75">
        <f>VLOOKUP($B1007,Conteo_municipios!$A$2:$I$1123,9)</f>
        <v>3.7</v>
      </c>
      <c r="G1007" s="5">
        <v>6</v>
      </c>
      <c r="H1007" s="5">
        <v>0.3</v>
      </c>
      <c r="I1007" s="5" t="s">
        <v>21</v>
      </c>
      <c r="J1007" s="4" t="s">
        <v>13</v>
      </c>
      <c r="K1007" s="1" t="str">
        <f>IF(E1007&gt;=160000,"Intermedia",IF(E1007&gt;=40000,IF(F1007&gt;=7,"Intermedia","Pequeña"),IF(E1007&gt;=20000,"Tipo I_II","Resto")))</f>
        <v>Resto</v>
      </c>
      <c r="L1007" s="2" t="str">
        <f t="shared" si="20"/>
        <v>Resto</v>
      </c>
      <c r="N1007" s="49"/>
      <c r="O1007" s="50"/>
      <c r="P1007" s="50"/>
      <c r="Q1007" s="50"/>
    </row>
    <row r="1008" spans="1:17" x14ac:dyDescent="0.25">
      <c r="A1008" s="61" t="s">
        <v>2316</v>
      </c>
      <c r="B1008" s="65">
        <v>76100</v>
      </c>
      <c r="C1008" s="3" t="s">
        <v>2280</v>
      </c>
      <c r="D1008" s="3" t="s">
        <v>29</v>
      </c>
      <c r="E1008" s="1">
        <f>VLOOKUP($B1008,Conteo_municipios!$A$2:$I$1123,5)</f>
        <v>8449</v>
      </c>
      <c r="F1008" s="75">
        <f>VLOOKUP($B1008,Conteo_municipios!$A$2:$I$1123,9)</f>
        <v>2.7</v>
      </c>
      <c r="G1008" s="5">
        <v>6</v>
      </c>
      <c r="H1008" s="5">
        <v>0.3</v>
      </c>
      <c r="I1008" s="5" t="s">
        <v>21</v>
      </c>
      <c r="J1008" s="4" t="s">
        <v>13</v>
      </c>
      <c r="K1008" s="1" t="str">
        <f>IF(E1008&gt;=160000,"Intermedia",IF(E1008&gt;=40000,IF(F1008&gt;=7,"Intermedia","Pequeña"),IF(E1008&gt;=20000,"Tipo I_II","Resto")))</f>
        <v>Resto</v>
      </c>
      <c r="L1008" s="2" t="str">
        <f t="shared" si="20"/>
        <v>Resto</v>
      </c>
      <c r="N1008" s="49"/>
      <c r="O1008" s="50"/>
      <c r="P1008" s="50"/>
      <c r="Q1008" s="50"/>
    </row>
    <row r="1009" spans="1:17" x14ac:dyDescent="0.25">
      <c r="A1009" s="61" t="s">
        <v>2281</v>
      </c>
      <c r="B1009" s="64">
        <v>76109</v>
      </c>
      <c r="C1009" s="1" t="s">
        <v>2280</v>
      </c>
      <c r="D1009" s="1" t="s">
        <v>70</v>
      </c>
      <c r="E1009" s="1">
        <f>VLOOKUP($B1009,Conteo_municipios!$A$2:$I$1123,5)</f>
        <v>235627</v>
      </c>
      <c r="F1009" s="75">
        <f>VLOOKUP($B1009,Conteo_municipios!$A$2:$I$1123,9)</f>
        <v>4</v>
      </c>
      <c r="G1009" s="4">
        <v>8</v>
      </c>
      <c r="H1009" s="4">
        <v>0.4</v>
      </c>
      <c r="I1009" s="4" t="s">
        <v>21</v>
      </c>
      <c r="J1009" s="4" t="s">
        <v>71</v>
      </c>
      <c r="K1009" s="1" t="str">
        <f>IF(E1009&gt;=160000,"Intermedia",IF(E1009&gt;=40000,IF(F1009&gt;=7,"Intermedia","Pequeña"),IF(E1009&gt;=20000,"Tipo I_II","Resto")))</f>
        <v>Intermedia</v>
      </c>
      <c r="L1009" s="2" t="str">
        <f t="shared" si="20"/>
        <v>Intermedia_H</v>
      </c>
      <c r="N1009" s="49"/>
      <c r="O1009" s="50"/>
      <c r="P1009" s="50"/>
      <c r="Q1009" s="50"/>
    </row>
    <row r="1010" spans="1:17" x14ac:dyDescent="0.25">
      <c r="A1010" s="61" t="s">
        <v>2285</v>
      </c>
      <c r="B1010" s="65">
        <v>76111</v>
      </c>
      <c r="C1010" s="3" t="s">
        <v>2280</v>
      </c>
      <c r="D1010" s="3" t="s">
        <v>114</v>
      </c>
      <c r="E1010" s="1">
        <f>VLOOKUP($B1010,Conteo_municipios!$A$2:$I$1123,5)</f>
        <v>109484</v>
      </c>
      <c r="F1010" s="75">
        <f>VLOOKUP($B1010,Conteo_municipios!$A$2:$I$1123,9)</f>
        <v>3.9</v>
      </c>
      <c r="G1010" s="5">
        <v>5</v>
      </c>
      <c r="H1010" s="5">
        <v>0.25</v>
      </c>
      <c r="I1010" s="5" t="s">
        <v>21</v>
      </c>
      <c r="J1010" s="4" t="s">
        <v>13</v>
      </c>
      <c r="K1010" s="1" t="str">
        <f>IF(E1010&gt;=160000,"Intermedia",IF(E1010&gt;=40000,IF(F1010&gt;=7,"Intermedia","Pequeña"),IF(E1010&gt;=20000,"Tipo I_II","Resto")))</f>
        <v>Pequeña</v>
      </c>
      <c r="L1010" s="2" t="str">
        <f t="shared" si="20"/>
        <v>Pequeña_H</v>
      </c>
      <c r="N1010" s="49"/>
      <c r="O1010" s="50"/>
      <c r="P1010" s="50"/>
      <c r="Q1010" s="50"/>
    </row>
    <row r="1011" spans="1:17" x14ac:dyDescent="0.25">
      <c r="A1011" s="61" t="s">
        <v>2300</v>
      </c>
      <c r="B1011" s="65">
        <v>76113</v>
      </c>
      <c r="C1011" s="3" t="s">
        <v>2280</v>
      </c>
      <c r="D1011" s="3" t="s">
        <v>558</v>
      </c>
      <c r="E1011" s="1">
        <f>VLOOKUP($B1011,Conteo_municipios!$A$2:$I$1123,5)</f>
        <v>16474</v>
      </c>
      <c r="F1011" s="75">
        <f>VLOOKUP($B1011,Conteo_municipios!$A$2:$I$1123,9)</f>
        <v>3.4</v>
      </c>
      <c r="G1011" s="5">
        <v>5</v>
      </c>
      <c r="H1011" s="5">
        <v>0.25</v>
      </c>
      <c r="I1011" s="5" t="s">
        <v>21</v>
      </c>
      <c r="J1011" s="4" t="s">
        <v>13</v>
      </c>
      <c r="K1011" s="1" t="str">
        <f>IF(E1011&gt;=160000,"Intermedia",IF(E1011&gt;=40000,IF(F1011&gt;=7,"Intermedia","Pequeña"),IF(E1011&gt;=20000,"Tipo I_II","Resto")))</f>
        <v>Resto</v>
      </c>
      <c r="L1011" s="2" t="str">
        <f t="shared" si="20"/>
        <v>Resto</v>
      </c>
      <c r="N1011" s="49"/>
      <c r="O1011" s="50"/>
      <c r="P1011" s="50"/>
      <c r="Q1011" s="50"/>
    </row>
    <row r="1012" spans="1:17" x14ac:dyDescent="0.25">
      <c r="A1012" s="61" t="s">
        <v>2295</v>
      </c>
      <c r="B1012" s="65">
        <v>76122</v>
      </c>
      <c r="C1012" s="3" t="s">
        <v>2280</v>
      </c>
      <c r="D1012" s="3" t="s">
        <v>316</v>
      </c>
      <c r="E1012" s="1">
        <f>VLOOKUP($B1012,Conteo_municipios!$A$2:$I$1123,5)</f>
        <v>22487</v>
      </c>
      <c r="F1012" s="75">
        <f>VLOOKUP($B1012,Conteo_municipios!$A$2:$I$1123,9)</f>
        <v>4</v>
      </c>
      <c r="G1012" s="5">
        <v>5</v>
      </c>
      <c r="H1012" s="5">
        <v>0.25</v>
      </c>
      <c r="I1012" s="5" t="s">
        <v>21</v>
      </c>
      <c r="J1012" s="4" t="s">
        <v>13</v>
      </c>
      <c r="K1012" s="1" t="str">
        <f>IF(E1012&gt;=160000,"Intermedia",IF(E1012&gt;=40000,IF(F1012&gt;=7,"Intermedia","Pequeña"),IF(E1012&gt;=20000,"Tipo I_II","Resto")))</f>
        <v>Tipo I_II</v>
      </c>
      <c r="L1012" s="2" t="str">
        <f t="shared" si="20"/>
        <v>Tipo I_II_H</v>
      </c>
      <c r="N1012" s="49"/>
      <c r="O1012" s="50"/>
      <c r="P1012" s="50"/>
      <c r="Q1012" s="50"/>
    </row>
    <row r="1013" spans="1:17" x14ac:dyDescent="0.25">
      <c r="A1013" s="61" t="s">
        <v>2305</v>
      </c>
      <c r="B1013" s="65">
        <v>76126</v>
      </c>
      <c r="C1013" s="3" t="s">
        <v>2280</v>
      </c>
      <c r="D1013" s="3" t="s">
        <v>676</v>
      </c>
      <c r="E1013" s="1">
        <f>VLOOKUP($B1013,Conteo_municipios!$A$2:$I$1123,5)</f>
        <v>10993</v>
      </c>
      <c r="F1013" s="75">
        <f>VLOOKUP($B1013,Conteo_municipios!$A$2:$I$1123,9)</f>
        <v>3.6</v>
      </c>
      <c r="G1013" s="5">
        <v>6</v>
      </c>
      <c r="H1013" s="5">
        <v>0.3</v>
      </c>
      <c r="I1013" s="5" t="s">
        <v>21</v>
      </c>
      <c r="J1013" s="4" t="s">
        <v>13</v>
      </c>
      <c r="K1013" s="1" t="str">
        <f>IF(E1013&gt;=160000,"Intermedia",IF(E1013&gt;=40000,IF(F1013&gt;=7,"Intermedia","Pequeña"),IF(E1013&gt;=20000,"Tipo I_II","Resto")))</f>
        <v>Resto</v>
      </c>
      <c r="L1013" s="2" t="str">
        <f t="shared" si="20"/>
        <v>Resto</v>
      </c>
      <c r="N1013" s="49"/>
      <c r="O1013" s="50"/>
      <c r="P1013" s="50"/>
      <c r="Q1013" s="50"/>
    </row>
    <row r="1014" spans="1:17" x14ac:dyDescent="0.25">
      <c r="A1014" s="61" t="s">
        <v>2296</v>
      </c>
      <c r="B1014" s="65">
        <v>76130</v>
      </c>
      <c r="C1014" s="3" t="s">
        <v>2280</v>
      </c>
      <c r="D1014" s="3" t="s">
        <v>370</v>
      </c>
      <c r="E1014" s="1">
        <f>VLOOKUP($B1014,Conteo_municipios!$A$2:$I$1123,5)</f>
        <v>78425</v>
      </c>
      <c r="F1014" s="75">
        <f>VLOOKUP($B1014,Conteo_municipios!$A$2:$I$1123,9)</f>
        <v>4.3</v>
      </c>
      <c r="G1014" s="5">
        <v>5</v>
      </c>
      <c r="H1014" s="5">
        <v>0.25</v>
      </c>
      <c r="I1014" s="5" t="s">
        <v>21</v>
      </c>
      <c r="J1014" s="4" t="s">
        <v>13</v>
      </c>
      <c r="K1014" s="1" t="str">
        <f>IF(E1014&gt;=160000,"Intermedia",IF(E1014&gt;=40000,IF(F1014&gt;=7,"Intermedia","Pequeña"),IF(E1014&gt;=20000,"Tipo I_II","Resto")))</f>
        <v>Pequeña</v>
      </c>
      <c r="L1014" s="2" t="str">
        <f t="shared" si="20"/>
        <v>Pequeña_H</v>
      </c>
      <c r="N1014" s="49"/>
      <c r="O1014" s="50"/>
      <c r="P1014" s="50"/>
      <c r="Q1014" s="50"/>
    </row>
    <row r="1015" spans="1:17" x14ac:dyDescent="0.25">
      <c r="A1015" s="61" t="s">
        <v>2284</v>
      </c>
      <c r="B1015" s="65">
        <v>76147</v>
      </c>
      <c r="C1015" s="3" t="s">
        <v>2280</v>
      </c>
      <c r="D1015" s="3" t="s">
        <v>106</v>
      </c>
      <c r="E1015" s="1">
        <f>VLOOKUP($B1015,Conteo_municipios!$A$2:$I$1123,5)</f>
        <v>114988</v>
      </c>
      <c r="F1015" s="75">
        <f>VLOOKUP($B1015,Conteo_municipios!$A$2:$I$1123,9)</f>
        <v>3.9</v>
      </c>
      <c r="G1015" s="5">
        <v>5</v>
      </c>
      <c r="H1015" s="5">
        <v>0.25</v>
      </c>
      <c r="I1015" s="5" t="s">
        <v>21</v>
      </c>
      <c r="J1015" s="4" t="s">
        <v>13</v>
      </c>
      <c r="K1015" s="1" t="str">
        <f>IF(E1015&gt;=160000,"Intermedia",IF(E1015&gt;=40000,IF(F1015&gt;=7,"Intermedia","Pequeña"),IF(E1015&gt;=20000,"Tipo I_II","Resto")))</f>
        <v>Pequeña</v>
      </c>
      <c r="L1015" s="2" t="str">
        <f t="shared" si="20"/>
        <v>Pequeña_H</v>
      </c>
      <c r="N1015" s="49"/>
      <c r="O1015" s="50"/>
      <c r="P1015" s="50"/>
      <c r="Q1015" s="50"/>
    </row>
    <row r="1016" spans="1:17" x14ac:dyDescent="0.25">
      <c r="A1016" s="61" t="s">
        <v>2307</v>
      </c>
      <c r="B1016" s="65">
        <v>76233</v>
      </c>
      <c r="C1016" s="3" t="s">
        <v>2280</v>
      </c>
      <c r="D1016" s="3" t="s">
        <v>723</v>
      </c>
      <c r="E1016" s="1">
        <f>VLOOKUP($B1016,Conteo_municipios!$A$2:$I$1123,5)</f>
        <v>21218</v>
      </c>
      <c r="F1016" s="75">
        <f>VLOOKUP($B1016,Conteo_municipios!$A$2:$I$1123,9)</f>
        <v>3</v>
      </c>
      <c r="G1016" s="5">
        <v>5</v>
      </c>
      <c r="H1016" s="5">
        <v>0.25</v>
      </c>
      <c r="I1016" s="5" t="s">
        <v>21</v>
      </c>
      <c r="J1016" s="4" t="s">
        <v>13</v>
      </c>
      <c r="K1016" s="1" t="str">
        <f>IF(E1016&gt;=160000,"Intermedia",IF(E1016&gt;=40000,IF(F1016&gt;=7,"Intermedia","Pequeña"),IF(E1016&gt;=20000,"Tipo I_II","Resto")))</f>
        <v>Tipo I_II</v>
      </c>
      <c r="L1016" s="2" t="str">
        <f t="shared" si="20"/>
        <v>Tipo I_II_H</v>
      </c>
      <c r="N1016" s="49"/>
      <c r="O1016" s="50"/>
      <c r="P1016" s="50"/>
      <c r="Q1016" s="50"/>
    </row>
    <row r="1017" spans="1:17" x14ac:dyDescent="0.25">
      <c r="A1017" s="61" t="s">
        <v>2319</v>
      </c>
      <c r="B1017" s="65">
        <v>76243</v>
      </c>
      <c r="C1017" s="3" t="s">
        <v>2280</v>
      </c>
      <c r="D1017" s="3" t="s">
        <v>1424</v>
      </c>
      <c r="E1017" s="1">
        <f>VLOOKUP($B1017,Conteo_municipios!$A$2:$I$1123,5)</f>
        <v>3475</v>
      </c>
      <c r="F1017" s="75">
        <f>VLOOKUP($B1017,Conteo_municipios!$A$2:$I$1123,9)</f>
        <v>3.4</v>
      </c>
      <c r="G1017" s="5">
        <v>6</v>
      </c>
      <c r="H1017" s="5">
        <v>0.3</v>
      </c>
      <c r="I1017" s="5" t="s">
        <v>21</v>
      </c>
      <c r="J1017" s="4" t="s">
        <v>13</v>
      </c>
      <c r="K1017" s="1" t="str">
        <f>IF(E1017&gt;=160000,"Intermedia",IF(E1017&gt;=40000,IF(F1017&gt;=7,"Intermedia","Pequeña"),IF(E1017&gt;=20000,"Tipo I_II","Resto")))</f>
        <v>Resto</v>
      </c>
      <c r="L1017" s="2" t="str">
        <f t="shared" si="20"/>
        <v>Resto</v>
      </c>
      <c r="N1017" s="49"/>
      <c r="O1017" s="50"/>
      <c r="P1017" s="50"/>
      <c r="Q1017" s="50"/>
    </row>
    <row r="1018" spans="1:17" x14ac:dyDescent="0.25">
      <c r="A1018" s="61" t="s">
        <v>2318</v>
      </c>
      <c r="B1018" s="65">
        <v>76246</v>
      </c>
      <c r="C1018" s="3" t="s">
        <v>2280</v>
      </c>
      <c r="D1018" s="3" t="s">
        <v>1343</v>
      </c>
      <c r="E1018" s="1">
        <f>VLOOKUP($B1018,Conteo_municipios!$A$2:$I$1123,5)</f>
        <v>3131</v>
      </c>
      <c r="F1018" s="75">
        <f>VLOOKUP($B1018,Conteo_municipios!$A$2:$I$1123,9)</f>
        <v>3.5</v>
      </c>
      <c r="G1018" s="5">
        <v>6</v>
      </c>
      <c r="H1018" s="5">
        <v>0.3</v>
      </c>
      <c r="I1018" s="5" t="s">
        <v>21</v>
      </c>
      <c r="J1018" s="4" t="s">
        <v>13</v>
      </c>
      <c r="K1018" s="1" t="str">
        <f>IF(E1018&gt;=160000,"Intermedia",IF(E1018&gt;=40000,IF(F1018&gt;=7,"Intermedia","Pequeña"),IF(E1018&gt;=20000,"Tipo I_II","Resto")))</f>
        <v>Resto</v>
      </c>
      <c r="L1018" s="2" t="str">
        <f t="shared" si="20"/>
        <v>Resto</v>
      </c>
      <c r="N1018" s="49"/>
      <c r="O1018" s="50"/>
      <c r="P1018" s="50"/>
      <c r="Q1018" s="50"/>
    </row>
    <row r="1019" spans="1:17" x14ac:dyDescent="0.25">
      <c r="A1019" s="61" t="s">
        <v>2290</v>
      </c>
      <c r="B1019" s="65">
        <v>76248</v>
      </c>
      <c r="C1019" s="3" t="s">
        <v>2280</v>
      </c>
      <c r="D1019" s="3" t="s">
        <v>256</v>
      </c>
      <c r="E1019" s="1">
        <f>VLOOKUP($B1019,Conteo_municipios!$A$2:$I$1123,5)</f>
        <v>49540</v>
      </c>
      <c r="F1019" s="75">
        <f>VLOOKUP($B1019,Conteo_municipios!$A$2:$I$1123,9)</f>
        <v>4</v>
      </c>
      <c r="G1019" s="5">
        <v>5</v>
      </c>
      <c r="H1019" s="5">
        <v>0.25</v>
      </c>
      <c r="I1019" s="5" t="s">
        <v>21</v>
      </c>
      <c r="J1019" s="4" t="s">
        <v>13</v>
      </c>
      <c r="K1019" s="1" t="str">
        <f>IF(E1019&gt;=160000,"Intermedia",IF(E1019&gt;=40000,IF(F1019&gt;=7,"Intermedia","Pequeña"),IF(E1019&gt;=20000,"Tipo I_II","Resto")))</f>
        <v>Pequeña</v>
      </c>
      <c r="L1019" s="2" t="str">
        <f t="shared" si="20"/>
        <v>Pequeña_H</v>
      </c>
      <c r="N1019" s="49"/>
      <c r="O1019" s="50"/>
      <c r="P1019" s="50"/>
      <c r="Q1019" s="50"/>
    </row>
    <row r="1020" spans="1:17" x14ac:dyDescent="0.25">
      <c r="A1020" s="61" t="s">
        <v>2314</v>
      </c>
      <c r="B1020" s="65">
        <v>76250</v>
      </c>
      <c r="C1020" s="3" t="s">
        <v>2280</v>
      </c>
      <c r="D1020" s="3" t="s">
        <v>984</v>
      </c>
      <c r="E1020" s="1">
        <f>VLOOKUP($B1020,Conteo_municipios!$A$2:$I$1123,5)</f>
        <v>5677</v>
      </c>
      <c r="F1020" s="75">
        <f>VLOOKUP($B1020,Conteo_municipios!$A$2:$I$1123,9)</f>
        <v>3.3000000000000003</v>
      </c>
      <c r="G1020" s="5">
        <v>6</v>
      </c>
      <c r="H1020" s="5">
        <v>0.3</v>
      </c>
      <c r="I1020" s="5" t="s">
        <v>21</v>
      </c>
      <c r="J1020" s="4" t="s">
        <v>13</v>
      </c>
      <c r="K1020" s="1" t="str">
        <f>IF(E1020&gt;=160000,"Intermedia",IF(E1020&gt;=40000,IF(F1020&gt;=7,"Intermedia","Pequeña"),IF(E1020&gt;=20000,"Tipo I_II","Resto")))</f>
        <v>Resto</v>
      </c>
      <c r="L1020" s="2" t="str">
        <f t="shared" si="20"/>
        <v>Resto</v>
      </c>
      <c r="N1020" s="49"/>
      <c r="O1020" s="50"/>
      <c r="P1020" s="50"/>
      <c r="Q1020" s="50"/>
    </row>
    <row r="1021" spans="1:17" x14ac:dyDescent="0.25">
      <c r="A1021" s="61" t="s">
        <v>2289</v>
      </c>
      <c r="B1021" s="65">
        <v>76275</v>
      </c>
      <c r="C1021" s="3" t="s">
        <v>2280</v>
      </c>
      <c r="D1021" s="3" t="s">
        <v>223</v>
      </c>
      <c r="E1021" s="1">
        <f>VLOOKUP($B1021,Conteo_municipios!$A$2:$I$1123,5)</f>
        <v>48383</v>
      </c>
      <c r="F1021" s="75">
        <f>VLOOKUP($B1021,Conteo_municipios!$A$2:$I$1123,9)</f>
        <v>4.3999999999999995</v>
      </c>
      <c r="G1021" s="5">
        <v>5</v>
      </c>
      <c r="H1021" s="5">
        <v>0.25</v>
      </c>
      <c r="I1021" s="5" t="s">
        <v>21</v>
      </c>
      <c r="J1021" s="4" t="s">
        <v>13</v>
      </c>
      <c r="K1021" s="1" t="str">
        <f>IF(E1021&gt;=160000,"Intermedia",IF(E1021&gt;=40000,IF(F1021&gt;=7,"Intermedia","Pequeña"),IF(E1021&gt;=20000,"Tipo I_II","Resto")))</f>
        <v>Pequeña</v>
      </c>
      <c r="L1021" s="2" t="str">
        <f t="shared" si="20"/>
        <v>Pequeña_H</v>
      </c>
      <c r="N1021" s="49"/>
      <c r="O1021" s="50"/>
      <c r="P1021" s="50"/>
      <c r="Q1021" s="50"/>
    </row>
    <row r="1022" spans="1:17" x14ac:dyDescent="0.25">
      <c r="A1022" s="61" t="s">
        <v>2308</v>
      </c>
      <c r="B1022" s="65">
        <v>76306</v>
      </c>
      <c r="C1022" s="3" t="s">
        <v>2280</v>
      </c>
      <c r="D1022" s="3" t="s">
        <v>732</v>
      </c>
      <c r="E1022" s="1">
        <f>VLOOKUP($B1022,Conteo_municipios!$A$2:$I$1123,5)</f>
        <v>14888</v>
      </c>
      <c r="F1022" s="75">
        <f>VLOOKUP($B1022,Conteo_municipios!$A$2:$I$1123,9)</f>
        <v>3.8000000000000003</v>
      </c>
      <c r="G1022" s="5">
        <v>5</v>
      </c>
      <c r="H1022" s="5">
        <v>0.25</v>
      </c>
      <c r="I1022" s="5" t="s">
        <v>21</v>
      </c>
      <c r="J1022" s="4" t="s">
        <v>13</v>
      </c>
      <c r="K1022" s="1" t="str">
        <f>IF(E1022&gt;=160000,"Intermedia",IF(E1022&gt;=40000,IF(F1022&gt;=7,"Intermedia","Pequeña"),IF(E1022&gt;=20000,"Tipo I_II","Resto")))</f>
        <v>Resto</v>
      </c>
      <c r="L1022" s="2" t="str">
        <f t="shared" si="20"/>
        <v>Resto</v>
      </c>
      <c r="N1022" s="49"/>
      <c r="O1022" s="50"/>
      <c r="P1022" s="50"/>
      <c r="Q1022" s="50"/>
    </row>
    <row r="1023" spans="1:17" x14ac:dyDescent="0.25">
      <c r="A1023" s="61" t="s">
        <v>2297</v>
      </c>
      <c r="B1023" s="65">
        <v>76318</v>
      </c>
      <c r="C1023" s="3" t="s">
        <v>2280</v>
      </c>
      <c r="D1023" s="3" t="s">
        <v>386</v>
      </c>
      <c r="E1023" s="1">
        <f>VLOOKUP($B1023,Conteo_municipios!$A$2:$I$1123,5)</f>
        <v>26754</v>
      </c>
      <c r="F1023" s="75">
        <f>VLOOKUP($B1023,Conteo_municipios!$A$2:$I$1123,9)</f>
        <v>4.3999999999999995</v>
      </c>
      <c r="G1023" s="5">
        <v>5</v>
      </c>
      <c r="H1023" s="5">
        <v>0.25</v>
      </c>
      <c r="I1023" s="5" t="s">
        <v>21</v>
      </c>
      <c r="J1023" s="4" t="s">
        <v>13</v>
      </c>
      <c r="K1023" s="1" t="str">
        <f>IF(E1023&gt;=160000,"Intermedia",IF(E1023&gt;=40000,IF(F1023&gt;=7,"Intermedia","Pequeña"),IF(E1023&gt;=20000,"Tipo I_II","Resto")))</f>
        <v>Tipo I_II</v>
      </c>
      <c r="L1023" s="2" t="str">
        <f t="shared" si="20"/>
        <v>Tipo I_II_H</v>
      </c>
      <c r="N1023" s="49"/>
      <c r="O1023" s="50"/>
      <c r="P1023" s="50"/>
      <c r="Q1023" s="50"/>
    </row>
    <row r="1024" spans="1:17" x14ac:dyDescent="0.25">
      <c r="A1024" s="61" t="s">
        <v>2287</v>
      </c>
      <c r="B1024" s="65">
        <v>76364</v>
      </c>
      <c r="C1024" s="3" t="s">
        <v>2280</v>
      </c>
      <c r="D1024" s="3" t="s">
        <v>157</v>
      </c>
      <c r="E1024" s="1">
        <f>VLOOKUP($B1024,Conteo_municipios!$A$2:$I$1123,5)</f>
        <v>114454</v>
      </c>
      <c r="F1024" s="75">
        <f>VLOOKUP($B1024,Conteo_municipios!$A$2:$I$1123,9)</f>
        <v>4.0999999999999996</v>
      </c>
      <c r="G1024" s="5">
        <v>5</v>
      </c>
      <c r="H1024" s="5">
        <v>0.25</v>
      </c>
      <c r="I1024" s="5" t="s">
        <v>21</v>
      </c>
      <c r="J1024" s="4" t="s">
        <v>13</v>
      </c>
      <c r="K1024" s="1" t="str">
        <f>IF(E1024&gt;=160000,"Intermedia",IF(E1024&gt;=40000,IF(F1024&gt;=7,"Intermedia","Pequeña"),IF(E1024&gt;=20000,"Tipo I_II","Resto")))</f>
        <v>Pequeña</v>
      </c>
      <c r="L1024" s="2" t="str">
        <f t="shared" si="20"/>
        <v>Pequeña_H</v>
      </c>
      <c r="N1024" s="49"/>
      <c r="O1024" s="50"/>
      <c r="P1024" s="50"/>
      <c r="Q1024" s="50"/>
    </row>
    <row r="1025" spans="1:17" x14ac:dyDescent="0.25">
      <c r="A1025" s="61" t="s">
        <v>2320</v>
      </c>
      <c r="B1025" s="65">
        <v>76377</v>
      </c>
      <c r="C1025" s="3" t="s">
        <v>2280</v>
      </c>
      <c r="D1025" s="3" t="s">
        <v>1464</v>
      </c>
      <c r="E1025" s="1">
        <f>VLOOKUP($B1025,Conteo_municipios!$A$2:$I$1123,5)</f>
        <v>5684</v>
      </c>
      <c r="F1025" s="75">
        <f>VLOOKUP($B1025,Conteo_municipios!$A$2:$I$1123,9)</f>
        <v>2.4</v>
      </c>
      <c r="G1025" s="5">
        <v>5</v>
      </c>
      <c r="H1025" s="5">
        <v>0.25</v>
      </c>
      <c r="I1025" s="5" t="s">
        <v>21</v>
      </c>
      <c r="J1025" s="4" t="s">
        <v>13</v>
      </c>
      <c r="K1025" s="1" t="str">
        <f>IF(E1025&gt;=160000,"Intermedia",IF(E1025&gt;=40000,IF(F1025&gt;=7,"Intermedia","Pequeña"),IF(E1025&gt;=20000,"Tipo I_II","Resto")))</f>
        <v>Resto</v>
      </c>
      <c r="L1025" s="2" t="str">
        <f t="shared" si="20"/>
        <v>Resto</v>
      </c>
      <c r="N1025" s="49"/>
      <c r="O1025" s="50"/>
      <c r="P1025" s="50"/>
      <c r="Q1025" s="50"/>
    </row>
    <row r="1026" spans="1:17" x14ac:dyDescent="0.25">
      <c r="A1026" s="61" t="s">
        <v>2293</v>
      </c>
      <c r="B1026" s="65">
        <v>76400</v>
      </c>
      <c r="C1026" s="3" t="s">
        <v>2280</v>
      </c>
      <c r="D1026" s="3" t="s">
        <v>308</v>
      </c>
      <c r="E1026" s="1">
        <f>VLOOKUP($B1026,Conteo_municipios!$A$2:$I$1123,5)</f>
        <v>26964</v>
      </c>
      <c r="F1026" s="75">
        <f>VLOOKUP($B1026,Conteo_municipios!$A$2:$I$1123,9)</f>
        <v>3.7</v>
      </c>
      <c r="G1026" s="5">
        <v>5</v>
      </c>
      <c r="H1026" s="5">
        <v>0.25</v>
      </c>
      <c r="I1026" s="5" t="s">
        <v>21</v>
      </c>
      <c r="J1026" s="4" t="s">
        <v>13</v>
      </c>
      <c r="K1026" s="1" t="str">
        <f>IF(E1026&gt;=160000,"Intermedia",IF(E1026&gt;=40000,IF(F1026&gt;=7,"Intermedia","Pequeña"),IF(E1026&gt;=20000,"Tipo I_II","Resto")))</f>
        <v>Tipo I_II</v>
      </c>
      <c r="L1026" s="2" t="str">
        <f t="shared" si="20"/>
        <v>Tipo I_II_H</v>
      </c>
      <c r="N1026" s="49"/>
      <c r="O1026" s="50"/>
      <c r="P1026" s="50"/>
      <c r="Q1026" s="50"/>
    </row>
    <row r="1027" spans="1:17" x14ac:dyDescent="0.25">
      <c r="A1027" s="61" t="s">
        <v>2302</v>
      </c>
      <c r="B1027" s="65">
        <v>76403</v>
      </c>
      <c r="C1027" s="3" t="s">
        <v>2280</v>
      </c>
      <c r="D1027" s="3" t="s">
        <v>663</v>
      </c>
      <c r="E1027" s="1">
        <f>VLOOKUP($B1027,Conteo_municipios!$A$2:$I$1123,5)</f>
        <v>10030</v>
      </c>
      <c r="F1027" s="75">
        <f>VLOOKUP($B1027,Conteo_municipios!$A$2:$I$1123,9)</f>
        <v>2.9</v>
      </c>
      <c r="G1027" s="5">
        <v>5</v>
      </c>
      <c r="H1027" s="5">
        <v>0.25</v>
      </c>
      <c r="I1027" s="5" t="s">
        <v>21</v>
      </c>
      <c r="J1027" s="4" t="s">
        <v>13</v>
      </c>
      <c r="K1027" s="1" t="str">
        <f>IF(E1027&gt;=160000,"Intermedia",IF(E1027&gt;=40000,IF(F1027&gt;=7,"Intermedia","Pequeña"),IF(E1027&gt;=20000,"Tipo I_II","Resto")))</f>
        <v>Resto</v>
      </c>
      <c r="L1027" s="2" t="str">
        <f t="shared" si="20"/>
        <v>Resto</v>
      </c>
      <c r="N1027" s="49"/>
      <c r="O1027" s="50"/>
      <c r="P1027" s="50"/>
      <c r="Q1027" s="50"/>
    </row>
    <row r="1028" spans="1:17" x14ac:dyDescent="0.25">
      <c r="A1028" s="61" t="s">
        <v>2301</v>
      </c>
      <c r="B1028" s="65">
        <v>76497</v>
      </c>
      <c r="C1028" s="3" t="s">
        <v>2280</v>
      </c>
      <c r="D1028" s="3" t="s">
        <v>637</v>
      </c>
      <c r="E1028" s="1">
        <f>VLOOKUP($B1028,Conteo_municipios!$A$2:$I$1123,5)</f>
        <v>9105</v>
      </c>
      <c r="F1028" s="75">
        <f>VLOOKUP($B1028,Conteo_municipios!$A$2:$I$1123,9)</f>
        <v>3.3000000000000003</v>
      </c>
      <c r="G1028" s="5">
        <v>5</v>
      </c>
      <c r="H1028" s="5">
        <v>0.25</v>
      </c>
      <c r="I1028" s="5" t="s">
        <v>21</v>
      </c>
      <c r="J1028" s="4" t="s">
        <v>13</v>
      </c>
      <c r="K1028" s="1" t="str">
        <f>IF(E1028&gt;=160000,"Intermedia",IF(E1028&gt;=40000,IF(F1028&gt;=7,"Intermedia","Pequeña"),IF(E1028&gt;=20000,"Tipo I_II","Resto")))</f>
        <v>Resto</v>
      </c>
      <c r="L1028" s="2" t="str">
        <f t="shared" si="20"/>
        <v>Resto</v>
      </c>
      <c r="N1028" s="49"/>
      <c r="O1028" s="50"/>
      <c r="P1028" s="50"/>
      <c r="Q1028" s="50"/>
    </row>
    <row r="1029" spans="1:17" x14ac:dyDescent="0.25">
      <c r="A1029" s="61" t="s">
        <v>2282</v>
      </c>
      <c r="B1029" s="64">
        <v>76520</v>
      </c>
      <c r="C1029" s="1" t="s">
        <v>2280</v>
      </c>
      <c r="D1029" s="1" t="s">
        <v>83</v>
      </c>
      <c r="E1029" s="1">
        <f>VLOOKUP($B1029,Conteo_municipios!$A$2:$I$1123,5)</f>
        <v>289295</v>
      </c>
      <c r="F1029" s="75">
        <f>VLOOKUP($B1029,Conteo_municipios!$A$2:$I$1123,9)</f>
        <v>3.8000000000000003</v>
      </c>
      <c r="G1029" s="4">
        <v>5</v>
      </c>
      <c r="H1029" s="4">
        <v>0.25</v>
      </c>
      <c r="I1029" s="4" t="s">
        <v>21</v>
      </c>
      <c r="J1029" s="4" t="s">
        <v>13</v>
      </c>
      <c r="K1029" s="1" t="str">
        <f>IF(E1029&gt;=160000,"Intermedia",IF(E1029&gt;=40000,IF(F1029&gt;=7,"Intermedia","Pequeña"),IF(E1029&gt;=20000,"Tipo I_II","Resto")))</f>
        <v>Intermedia</v>
      </c>
      <c r="L1029" s="2" t="str">
        <f t="shared" si="20"/>
        <v>Intermedia_H</v>
      </c>
      <c r="N1029" s="49"/>
      <c r="O1029" s="50"/>
      <c r="P1029" s="50"/>
      <c r="Q1029" s="50"/>
    </row>
    <row r="1030" spans="1:17" x14ac:dyDescent="0.25">
      <c r="A1030" s="61" t="s">
        <v>2288</v>
      </c>
      <c r="B1030" s="65">
        <v>76563</v>
      </c>
      <c r="C1030" s="3" t="s">
        <v>2280</v>
      </c>
      <c r="D1030" s="3" t="s">
        <v>217</v>
      </c>
      <c r="E1030" s="1">
        <f>VLOOKUP($B1030,Conteo_municipios!$A$2:$I$1123,5)</f>
        <v>40713</v>
      </c>
      <c r="F1030" s="75">
        <f>VLOOKUP($B1030,Conteo_municipios!$A$2:$I$1123,9)</f>
        <v>4.1999999999999993</v>
      </c>
      <c r="G1030" s="5">
        <v>5</v>
      </c>
      <c r="H1030" s="5">
        <v>0.25</v>
      </c>
      <c r="I1030" s="5" t="s">
        <v>21</v>
      </c>
      <c r="J1030" s="4" t="s">
        <v>13</v>
      </c>
      <c r="K1030" s="1" t="str">
        <f>IF(E1030&gt;=160000,"Intermedia",IF(E1030&gt;=40000,IF(F1030&gt;=7,"Intermedia","Pequeña"),IF(E1030&gt;=20000,"Tipo I_II","Resto")))</f>
        <v>Pequeña</v>
      </c>
      <c r="L1030" s="2" t="str">
        <f t="shared" si="20"/>
        <v>Pequeña_H</v>
      </c>
      <c r="N1030" s="49"/>
      <c r="O1030" s="50"/>
      <c r="P1030" s="50"/>
      <c r="Q1030" s="50"/>
    </row>
    <row r="1031" spans="1:17" x14ac:dyDescent="0.25">
      <c r="A1031" s="61" t="s">
        <v>2306</v>
      </c>
      <c r="B1031" s="65">
        <v>76606</v>
      </c>
      <c r="C1031" s="3" t="s">
        <v>2280</v>
      </c>
      <c r="D1031" s="3" t="s">
        <v>706</v>
      </c>
      <c r="E1031" s="1">
        <f>VLOOKUP($B1031,Conteo_municipios!$A$2:$I$1123,5)</f>
        <v>9011</v>
      </c>
      <c r="F1031" s="75">
        <f>VLOOKUP($B1031,Conteo_municipios!$A$2:$I$1123,9)</f>
        <v>4.0999999999999996</v>
      </c>
      <c r="G1031" s="5">
        <v>5</v>
      </c>
      <c r="H1031" s="5">
        <v>0.25</v>
      </c>
      <c r="I1031" s="5" t="s">
        <v>21</v>
      </c>
      <c r="J1031" s="4" t="s">
        <v>13</v>
      </c>
      <c r="K1031" s="1" t="str">
        <f>IF(E1031&gt;=160000,"Intermedia",IF(E1031&gt;=40000,IF(F1031&gt;=7,"Intermedia","Pequeña"),IF(E1031&gt;=20000,"Tipo I_II","Resto")))</f>
        <v>Resto</v>
      </c>
      <c r="L1031" s="2" t="str">
        <f t="shared" si="20"/>
        <v>Resto</v>
      </c>
      <c r="N1031" s="49"/>
      <c r="O1031" s="50"/>
      <c r="P1031" s="50"/>
      <c r="Q1031" s="50"/>
    </row>
    <row r="1032" spans="1:17" x14ac:dyDescent="0.25">
      <c r="A1032" s="61" t="s">
        <v>2313</v>
      </c>
      <c r="B1032" s="65">
        <v>76616</v>
      </c>
      <c r="C1032" s="3" t="s">
        <v>2280</v>
      </c>
      <c r="D1032" s="3" t="s">
        <v>975</v>
      </c>
      <c r="E1032" s="1">
        <f>VLOOKUP($B1032,Conteo_municipios!$A$2:$I$1123,5)</f>
        <v>10051</v>
      </c>
      <c r="F1032" s="75">
        <f>VLOOKUP($B1032,Conteo_municipios!$A$2:$I$1123,9)</f>
        <v>3.8000000000000003</v>
      </c>
      <c r="G1032" s="5">
        <v>5</v>
      </c>
      <c r="H1032" s="5">
        <v>0.25</v>
      </c>
      <c r="I1032" s="5" t="s">
        <v>21</v>
      </c>
      <c r="J1032" s="4" t="s">
        <v>13</v>
      </c>
      <c r="K1032" s="1" t="str">
        <f>IF(E1032&gt;=160000,"Intermedia",IF(E1032&gt;=40000,IF(F1032&gt;=7,"Intermedia","Pequeña"),IF(E1032&gt;=20000,"Tipo I_II","Resto")))</f>
        <v>Resto</v>
      </c>
      <c r="L1032" s="2" t="str">
        <f t="shared" si="20"/>
        <v>Resto</v>
      </c>
      <c r="N1032" s="49"/>
      <c r="O1032" s="50"/>
      <c r="P1032" s="50"/>
      <c r="Q1032" s="50"/>
    </row>
    <row r="1033" spans="1:17" x14ac:dyDescent="0.25">
      <c r="A1033" s="61" t="s">
        <v>2294</v>
      </c>
      <c r="B1033" s="65">
        <v>76622</v>
      </c>
      <c r="C1033" s="3" t="s">
        <v>2280</v>
      </c>
      <c r="D1033" s="3" t="s">
        <v>313</v>
      </c>
      <c r="E1033" s="1">
        <f>VLOOKUP($B1033,Conteo_municipios!$A$2:$I$1123,5)</f>
        <v>27757</v>
      </c>
      <c r="F1033" s="75">
        <f>VLOOKUP($B1033,Conteo_municipios!$A$2:$I$1123,9)</f>
        <v>3.6</v>
      </c>
      <c r="G1033" s="5">
        <v>5</v>
      </c>
      <c r="H1033" s="5">
        <v>0.25</v>
      </c>
      <c r="I1033" s="5" t="s">
        <v>21</v>
      </c>
      <c r="J1033" s="4" t="s">
        <v>13</v>
      </c>
      <c r="K1033" s="1" t="str">
        <f>IF(E1033&gt;=160000,"Intermedia",IF(E1033&gt;=40000,IF(F1033&gt;=7,"Intermedia","Pequeña"),IF(E1033&gt;=20000,"Tipo I_II","Resto")))</f>
        <v>Tipo I_II</v>
      </c>
      <c r="L1033" s="2" t="str">
        <f t="shared" si="20"/>
        <v>Tipo I_II_H</v>
      </c>
      <c r="N1033" s="49"/>
      <c r="O1033" s="50"/>
      <c r="P1033" s="50"/>
      <c r="Q1033" s="50"/>
    </row>
    <row r="1034" spans="1:17" x14ac:dyDescent="0.25">
      <c r="A1034" s="61" t="s">
        <v>2311</v>
      </c>
      <c r="B1034" s="65">
        <v>76670</v>
      </c>
      <c r="C1034" s="3" t="s">
        <v>2280</v>
      </c>
      <c r="D1034" s="3" t="s">
        <v>585</v>
      </c>
      <c r="E1034" s="1">
        <f>VLOOKUP($B1034,Conteo_municipios!$A$2:$I$1123,5)</f>
        <v>12821</v>
      </c>
      <c r="F1034" s="75">
        <f>VLOOKUP($B1034,Conteo_municipios!$A$2:$I$1123,9)</f>
        <v>4.1999999999999993</v>
      </c>
      <c r="G1034" s="5">
        <v>5</v>
      </c>
      <c r="H1034" s="5">
        <v>0.25</v>
      </c>
      <c r="I1034" s="5" t="s">
        <v>21</v>
      </c>
      <c r="J1034" s="4" t="s">
        <v>13</v>
      </c>
      <c r="K1034" s="1" t="str">
        <f>IF(E1034&gt;=160000,"Intermedia",IF(E1034&gt;=40000,IF(F1034&gt;=7,"Intermedia","Pequeña"),IF(E1034&gt;=20000,"Tipo I_II","Resto")))</f>
        <v>Resto</v>
      </c>
      <c r="L1034" s="2" t="str">
        <f t="shared" si="20"/>
        <v>Resto</v>
      </c>
      <c r="N1034" s="49"/>
      <c r="O1034" s="50"/>
      <c r="P1034" s="50"/>
      <c r="Q1034" s="50"/>
    </row>
    <row r="1035" spans="1:17" x14ac:dyDescent="0.25">
      <c r="A1035" s="61" t="s">
        <v>2291</v>
      </c>
      <c r="B1035" s="65">
        <v>76736</v>
      </c>
      <c r="C1035" s="3" t="s">
        <v>2280</v>
      </c>
      <c r="D1035" s="3" t="s">
        <v>261</v>
      </c>
      <c r="E1035" s="1">
        <f>VLOOKUP($B1035,Conteo_municipios!$A$2:$I$1123,5)</f>
        <v>29461</v>
      </c>
      <c r="F1035" s="75">
        <f>VLOOKUP($B1035,Conteo_municipios!$A$2:$I$1123,9)</f>
        <v>4</v>
      </c>
      <c r="G1035" s="5">
        <v>5</v>
      </c>
      <c r="H1035" s="5">
        <v>0.25</v>
      </c>
      <c r="I1035" s="5" t="s">
        <v>21</v>
      </c>
      <c r="J1035" s="4" t="s">
        <v>13</v>
      </c>
      <c r="K1035" s="1" t="str">
        <f>IF(E1035&gt;=160000,"Intermedia",IF(E1035&gt;=40000,IF(F1035&gt;=7,"Intermedia","Pequeña"),IF(E1035&gt;=20000,"Tipo I_II","Resto")))</f>
        <v>Tipo I_II</v>
      </c>
      <c r="L1035" s="2" t="str">
        <f t="shared" si="20"/>
        <v>Tipo I_II_H</v>
      </c>
      <c r="N1035" s="49"/>
      <c r="O1035" s="50"/>
      <c r="P1035" s="50"/>
      <c r="Q1035" s="50"/>
    </row>
    <row r="1036" spans="1:17" x14ac:dyDescent="0.25">
      <c r="A1036" s="61" t="s">
        <v>2303</v>
      </c>
      <c r="B1036" s="65">
        <v>76823</v>
      </c>
      <c r="C1036" s="3" t="s">
        <v>2280</v>
      </c>
      <c r="D1036" s="3" t="s">
        <v>666</v>
      </c>
      <c r="E1036" s="1">
        <f>VLOOKUP($B1036,Conteo_municipios!$A$2:$I$1123,5)</f>
        <v>10360</v>
      </c>
      <c r="F1036" s="75">
        <f>VLOOKUP($B1036,Conteo_municipios!$A$2:$I$1123,9)</f>
        <v>3.2</v>
      </c>
      <c r="G1036" s="5">
        <v>5</v>
      </c>
      <c r="H1036" s="5">
        <v>0.25</v>
      </c>
      <c r="I1036" s="5" t="s">
        <v>21</v>
      </c>
      <c r="J1036" s="4" t="s">
        <v>13</v>
      </c>
      <c r="K1036" s="1" t="str">
        <f>IF(E1036&gt;=160000,"Intermedia",IF(E1036&gt;=40000,IF(F1036&gt;=7,"Intermedia","Pequeña"),IF(E1036&gt;=20000,"Tipo I_II","Resto")))</f>
        <v>Resto</v>
      </c>
      <c r="L1036" s="2" t="str">
        <f t="shared" si="20"/>
        <v>Resto</v>
      </c>
      <c r="N1036" s="49"/>
      <c r="O1036" s="50"/>
      <c r="P1036" s="50"/>
      <c r="Q1036" s="50"/>
    </row>
    <row r="1037" spans="1:17" x14ac:dyDescent="0.25">
      <c r="A1037" s="61" t="s">
        <v>2310</v>
      </c>
      <c r="B1037" s="65">
        <v>76828</v>
      </c>
      <c r="C1037" s="3" t="s">
        <v>2280</v>
      </c>
      <c r="D1037" s="3" t="s">
        <v>757</v>
      </c>
      <c r="E1037" s="1">
        <f>VLOOKUP($B1037,Conteo_municipios!$A$2:$I$1123,5)</f>
        <v>11069</v>
      </c>
      <c r="F1037" s="75">
        <f>VLOOKUP($B1037,Conteo_municipios!$A$2:$I$1123,9)</f>
        <v>4</v>
      </c>
      <c r="G1037" s="5">
        <v>5</v>
      </c>
      <c r="H1037" s="5">
        <v>0.25</v>
      </c>
      <c r="I1037" s="5" t="s">
        <v>21</v>
      </c>
      <c r="J1037" s="4" t="s">
        <v>13</v>
      </c>
      <c r="K1037" s="1" t="str">
        <f>IF(E1037&gt;=160000,"Intermedia",IF(E1037&gt;=40000,IF(F1037&gt;=7,"Intermedia","Pequeña"),IF(E1037&gt;=20000,"Tipo I_II","Resto")))</f>
        <v>Resto</v>
      </c>
      <c r="L1037" s="2" t="str">
        <f t="shared" si="20"/>
        <v>Resto</v>
      </c>
      <c r="N1037" s="49"/>
      <c r="O1037" s="50"/>
      <c r="P1037" s="50"/>
      <c r="Q1037" s="50"/>
    </row>
    <row r="1038" spans="1:17" x14ac:dyDescent="0.25">
      <c r="A1038" s="61" t="s">
        <v>2283</v>
      </c>
      <c r="B1038" s="65">
        <v>76834</v>
      </c>
      <c r="C1038" s="3" t="s">
        <v>2280</v>
      </c>
      <c r="D1038" s="3" t="s">
        <v>95</v>
      </c>
      <c r="E1038" s="1">
        <f>VLOOKUP($B1038,Conteo_municipios!$A$2:$I$1123,5)</f>
        <v>176000</v>
      </c>
      <c r="F1038" s="75">
        <f>VLOOKUP($B1038,Conteo_municipios!$A$2:$I$1123,9)</f>
        <v>4.3</v>
      </c>
      <c r="G1038" s="5">
        <v>5</v>
      </c>
      <c r="H1038" s="5">
        <v>0.25</v>
      </c>
      <c r="I1038" s="5" t="s">
        <v>21</v>
      </c>
      <c r="J1038" s="4" t="s">
        <v>13</v>
      </c>
      <c r="K1038" s="1" t="str">
        <f>IF(E1038&gt;=160000,"Intermedia",IF(E1038&gt;=40000,IF(F1038&gt;=7,"Intermedia","Pequeña"),IF(E1038&gt;=20000,"Tipo I_II","Resto")))</f>
        <v>Intermedia</v>
      </c>
      <c r="L1038" s="2" t="str">
        <f t="shared" si="20"/>
        <v>Intermedia_H</v>
      </c>
      <c r="N1038" s="49"/>
      <c r="O1038" s="50"/>
      <c r="P1038" s="50"/>
      <c r="Q1038" s="50"/>
    </row>
    <row r="1039" spans="1:17" x14ac:dyDescent="0.25">
      <c r="A1039" s="61" t="s">
        <v>2321</v>
      </c>
      <c r="B1039" s="65">
        <v>76845</v>
      </c>
      <c r="C1039" s="3" t="s">
        <v>2280</v>
      </c>
      <c r="D1039" s="3" t="s">
        <v>1493</v>
      </c>
      <c r="E1039" s="1">
        <f>VLOOKUP($B1039,Conteo_municipios!$A$2:$I$1123,5)</f>
        <v>2962</v>
      </c>
      <c r="F1039" s="75">
        <f>VLOOKUP($B1039,Conteo_municipios!$A$2:$I$1123,9)</f>
        <v>3.2</v>
      </c>
      <c r="G1039" s="5">
        <v>5</v>
      </c>
      <c r="H1039" s="5">
        <v>0.25</v>
      </c>
      <c r="I1039" s="5" t="s">
        <v>21</v>
      </c>
      <c r="J1039" s="4" t="s">
        <v>13</v>
      </c>
      <c r="K1039" s="1" t="str">
        <f>IF(E1039&gt;=160000,"Intermedia",IF(E1039&gt;=40000,IF(F1039&gt;=7,"Intermedia","Pequeña"),IF(E1039&gt;=20000,"Tipo I_II","Resto")))</f>
        <v>Resto</v>
      </c>
      <c r="L1039" s="2" t="str">
        <f t="shared" si="20"/>
        <v>Resto</v>
      </c>
      <c r="N1039" s="49"/>
      <c r="O1039" s="50"/>
      <c r="P1039" s="50"/>
      <c r="Q1039" s="50"/>
    </row>
    <row r="1040" spans="1:17" x14ac:dyDescent="0.25">
      <c r="A1040" s="61" t="s">
        <v>2315</v>
      </c>
      <c r="B1040" s="65">
        <v>76863</v>
      </c>
      <c r="C1040" s="3" t="s">
        <v>2280</v>
      </c>
      <c r="D1040" s="3" t="s">
        <v>1160</v>
      </c>
      <c r="E1040" s="1">
        <f>VLOOKUP($B1040,Conteo_municipios!$A$2:$I$1123,5)</f>
        <v>4316</v>
      </c>
      <c r="F1040" s="75">
        <f>VLOOKUP($B1040,Conteo_municipios!$A$2:$I$1123,9)</f>
        <v>2.8000000000000003</v>
      </c>
      <c r="G1040" s="5">
        <v>6</v>
      </c>
      <c r="H1040" s="5">
        <v>0.3</v>
      </c>
      <c r="I1040" s="5" t="s">
        <v>21</v>
      </c>
      <c r="J1040" s="4" t="s">
        <v>13</v>
      </c>
      <c r="K1040" s="1" t="str">
        <f>IF(E1040&gt;=160000,"Intermedia",IF(E1040&gt;=40000,IF(F1040&gt;=7,"Intermedia","Pequeña"),IF(E1040&gt;=20000,"Tipo I_II","Resto")))</f>
        <v>Resto</v>
      </c>
      <c r="L1040" s="2" t="str">
        <f t="shared" si="20"/>
        <v>Resto</v>
      </c>
      <c r="N1040" s="49"/>
      <c r="O1040" s="50"/>
      <c r="P1040" s="50"/>
      <c r="Q1040" s="50"/>
    </row>
    <row r="1041" spans="1:17" x14ac:dyDescent="0.25">
      <c r="A1041" s="61" t="s">
        <v>2312</v>
      </c>
      <c r="B1041" s="65">
        <v>76869</v>
      </c>
      <c r="C1041" s="3" t="s">
        <v>2280</v>
      </c>
      <c r="D1041" s="3" t="s">
        <v>898</v>
      </c>
      <c r="E1041" s="1">
        <f>VLOOKUP($B1041,Conteo_municipios!$A$2:$I$1123,5)</f>
        <v>8023</v>
      </c>
      <c r="F1041" s="75">
        <f>VLOOKUP($B1041,Conteo_municipios!$A$2:$I$1123,9)</f>
        <v>3.4</v>
      </c>
      <c r="G1041" s="5">
        <v>5</v>
      </c>
      <c r="H1041" s="5">
        <v>0.25</v>
      </c>
      <c r="I1041" s="5" t="s">
        <v>21</v>
      </c>
      <c r="J1041" s="4" t="s">
        <v>13</v>
      </c>
      <c r="K1041" s="1" t="str">
        <f>IF(E1041&gt;=160000,"Intermedia",IF(E1041&gt;=40000,IF(F1041&gt;=7,"Intermedia","Pequeña"),IF(E1041&gt;=20000,"Tipo I_II","Resto")))</f>
        <v>Resto</v>
      </c>
      <c r="L1041" s="2" t="str">
        <f t="shared" si="20"/>
        <v>Resto</v>
      </c>
      <c r="N1041" s="49"/>
      <c r="O1041" s="50"/>
      <c r="P1041" s="50"/>
      <c r="Q1041" s="50"/>
    </row>
    <row r="1042" spans="1:17" x14ac:dyDescent="0.25">
      <c r="A1042" s="61" t="s">
        <v>2309</v>
      </c>
      <c r="B1042" s="65">
        <v>76890</v>
      </c>
      <c r="C1042" s="3" t="s">
        <v>2280</v>
      </c>
      <c r="D1042" s="3" t="s">
        <v>756</v>
      </c>
      <c r="E1042" s="1">
        <f>VLOOKUP($B1042,Conteo_municipios!$A$2:$I$1123,5)</f>
        <v>11221</v>
      </c>
      <c r="F1042" s="75">
        <f>VLOOKUP($B1042,Conteo_municipios!$A$2:$I$1123,9)</f>
        <v>3.6</v>
      </c>
      <c r="G1042" s="5">
        <v>5</v>
      </c>
      <c r="H1042" s="5">
        <v>0.25</v>
      </c>
      <c r="I1042" s="5" t="s">
        <v>21</v>
      </c>
      <c r="J1042" s="4" t="s">
        <v>13</v>
      </c>
      <c r="K1042" s="1" t="str">
        <f>IF(E1042&gt;=160000,"Intermedia",IF(E1042&gt;=40000,IF(F1042&gt;=7,"Intermedia","Pequeña"),IF(E1042&gt;=20000,"Tipo I_II","Resto")))</f>
        <v>Resto</v>
      </c>
      <c r="L1042" s="2" t="str">
        <f t="shared" si="20"/>
        <v>Resto</v>
      </c>
      <c r="N1042" s="49"/>
      <c r="O1042" s="50"/>
      <c r="P1042" s="50"/>
      <c r="Q1042" s="50"/>
    </row>
    <row r="1043" spans="1:17" x14ac:dyDescent="0.25">
      <c r="A1043" s="61" t="s">
        <v>2286</v>
      </c>
      <c r="B1043" s="65">
        <v>76892</v>
      </c>
      <c r="C1043" s="3" t="s">
        <v>2280</v>
      </c>
      <c r="D1043" s="3" t="s">
        <v>140</v>
      </c>
      <c r="E1043" s="1">
        <f>VLOOKUP($B1043,Conteo_municipios!$A$2:$I$1123,5)</f>
        <v>88230</v>
      </c>
      <c r="F1043" s="75">
        <f>VLOOKUP($B1043,Conteo_municipios!$A$2:$I$1123,9)</f>
        <v>4.1999999999999993</v>
      </c>
      <c r="G1043" s="5">
        <v>5</v>
      </c>
      <c r="H1043" s="5">
        <v>0.25</v>
      </c>
      <c r="I1043" s="5" t="s">
        <v>21</v>
      </c>
      <c r="J1043" s="4" t="s">
        <v>13</v>
      </c>
      <c r="K1043" s="1" t="str">
        <f>IF(E1043&gt;=160000,"Intermedia",IF(E1043&gt;=40000,IF(F1043&gt;=7,"Intermedia","Pequeña"),IF(E1043&gt;=20000,"Tipo I_II","Resto")))</f>
        <v>Pequeña</v>
      </c>
      <c r="L1043" s="2" t="str">
        <f t="shared" ref="L1043:L1106" si="21">+IF(K1043="ESPECIAL",D1043,IF(K1043="Resto","Resto",IF(I1043="H",K1043&amp;"_"&amp;I1043,K1043&amp;"_L|M")))</f>
        <v>Pequeña_H</v>
      </c>
      <c r="N1043" s="49"/>
      <c r="O1043" s="50"/>
      <c r="P1043" s="50"/>
      <c r="Q1043" s="50"/>
    </row>
    <row r="1044" spans="1:17" x14ac:dyDescent="0.25">
      <c r="A1044" s="61" t="s">
        <v>2292</v>
      </c>
      <c r="B1044" s="65">
        <v>76895</v>
      </c>
      <c r="C1044" s="3" t="s">
        <v>2280</v>
      </c>
      <c r="D1044" s="3" t="s">
        <v>276</v>
      </c>
      <c r="E1044" s="1">
        <f>VLOOKUP($B1044,Conteo_municipios!$A$2:$I$1123,5)</f>
        <v>37503</v>
      </c>
      <c r="F1044" s="75">
        <f>VLOOKUP($B1044,Conteo_municipios!$A$2:$I$1123,9)</f>
        <v>3.8000000000000003</v>
      </c>
      <c r="G1044" s="5">
        <v>5</v>
      </c>
      <c r="H1044" s="5">
        <v>0.25</v>
      </c>
      <c r="I1044" s="5" t="s">
        <v>21</v>
      </c>
      <c r="J1044" s="4" t="s">
        <v>13</v>
      </c>
      <c r="K1044" s="1" t="str">
        <f>IF(E1044&gt;=160000,"Intermedia",IF(E1044&gt;=40000,IF(F1044&gt;=7,"Intermedia","Pequeña"),IF(E1044&gt;=20000,"Tipo I_II","Resto")))</f>
        <v>Tipo I_II</v>
      </c>
      <c r="L1044" s="2" t="str">
        <f t="shared" si="21"/>
        <v>Tipo I_II_H</v>
      </c>
      <c r="N1044" s="49"/>
      <c r="O1044" s="50"/>
      <c r="P1044" s="50"/>
      <c r="Q1044" s="50"/>
    </row>
    <row r="1045" spans="1:17" x14ac:dyDescent="0.25">
      <c r="A1045" s="61" t="s">
        <v>162</v>
      </c>
      <c r="B1045" s="65">
        <v>81001</v>
      </c>
      <c r="C1045" s="3" t="s">
        <v>163</v>
      </c>
      <c r="D1045" s="3" t="s">
        <v>163</v>
      </c>
      <c r="E1045" s="1">
        <f>VLOOKUP($B1045,Conteo_municipios!$A$2:$I$1123,5)</f>
        <v>65939</v>
      </c>
      <c r="F1045" s="75">
        <f>VLOOKUP($B1045,Conteo_municipios!$A$2:$I$1123,9)</f>
        <v>3.7</v>
      </c>
      <c r="G1045" s="5">
        <v>3</v>
      </c>
      <c r="H1045" s="5">
        <v>0.15</v>
      </c>
      <c r="I1045" s="5" t="s">
        <v>12</v>
      </c>
      <c r="J1045" s="4" t="s">
        <v>52</v>
      </c>
      <c r="K1045" s="1" t="str">
        <f>IF(E1045&gt;=160000,"Intermedia",IF(E1045&gt;=40000,IF(F1045&gt;=7,"Intermedia","Pequeña"),IF(E1045&gt;=20000,"Tipo I_II","Resto")))</f>
        <v>Pequeña</v>
      </c>
      <c r="L1045" s="2" t="str">
        <f t="shared" si="21"/>
        <v>Pequeña_L|M</v>
      </c>
      <c r="N1045" s="49"/>
      <c r="O1045" s="50"/>
      <c r="P1045" s="50"/>
      <c r="Q1045" s="50"/>
    </row>
    <row r="1046" spans="1:17" x14ac:dyDescent="0.25">
      <c r="A1046" s="61" t="s">
        <v>424</v>
      </c>
      <c r="B1046" s="65">
        <v>81065</v>
      </c>
      <c r="C1046" s="3" t="s">
        <v>163</v>
      </c>
      <c r="D1046" s="3" t="s">
        <v>425</v>
      </c>
      <c r="E1046" s="1">
        <f>VLOOKUP($B1046,Conteo_municipios!$A$2:$I$1123,5)</f>
        <v>26484</v>
      </c>
      <c r="F1046" s="75">
        <f>VLOOKUP($B1046,Conteo_municipios!$A$2:$I$1123,9)</f>
        <v>3.7</v>
      </c>
      <c r="G1046" s="5">
        <v>4</v>
      </c>
      <c r="H1046" s="5">
        <v>0.2</v>
      </c>
      <c r="I1046" s="5" t="s">
        <v>21</v>
      </c>
      <c r="J1046" s="4" t="s">
        <v>52</v>
      </c>
      <c r="K1046" s="1" t="str">
        <f>IF(E1046&gt;=160000,"Intermedia",IF(E1046&gt;=40000,IF(F1046&gt;=7,"Intermedia","Pequeña"),IF(E1046&gt;=20000,"Tipo I_II","Resto")))</f>
        <v>Tipo I_II</v>
      </c>
      <c r="L1046" s="2" t="str">
        <f t="shared" si="21"/>
        <v>Tipo I_II_H</v>
      </c>
      <c r="N1046" s="49"/>
      <c r="O1046" s="50"/>
      <c r="P1046" s="50"/>
      <c r="Q1046" s="50"/>
    </row>
    <row r="1047" spans="1:17" x14ac:dyDescent="0.25">
      <c r="A1047" s="61" t="s">
        <v>1435</v>
      </c>
      <c r="B1047" s="65">
        <v>81220</v>
      </c>
      <c r="C1047" s="3" t="s">
        <v>163</v>
      </c>
      <c r="D1047" s="3" t="s">
        <v>1436</v>
      </c>
      <c r="E1047" s="1">
        <f>VLOOKUP($B1047,Conteo_municipios!$A$2:$I$1123,5)</f>
        <v>2662</v>
      </c>
      <c r="F1047" s="75">
        <f>VLOOKUP($B1047,Conteo_municipios!$A$2:$I$1123,9)</f>
        <v>3.2</v>
      </c>
      <c r="G1047" s="5">
        <v>1</v>
      </c>
      <c r="H1047" s="5">
        <v>0.05</v>
      </c>
      <c r="I1047" s="5" t="s">
        <v>25</v>
      </c>
      <c r="J1047" s="4" t="s">
        <v>52</v>
      </c>
      <c r="K1047" s="1" t="str">
        <f>IF(E1047&gt;=160000,"Intermedia",IF(E1047&gt;=40000,IF(F1047&gt;=7,"Intermedia","Pequeña"),IF(E1047&gt;=20000,"Tipo I_II","Resto")))</f>
        <v>Resto</v>
      </c>
      <c r="L1047" s="2" t="str">
        <f t="shared" si="21"/>
        <v>Resto</v>
      </c>
      <c r="N1047" s="49"/>
      <c r="O1047" s="50"/>
      <c r="P1047" s="50"/>
      <c r="Q1047" s="50"/>
    </row>
    <row r="1048" spans="1:17" x14ac:dyDescent="0.25">
      <c r="A1048" s="61" t="s">
        <v>599</v>
      </c>
      <c r="B1048" s="65">
        <v>81300</v>
      </c>
      <c r="C1048" s="3" t="s">
        <v>163</v>
      </c>
      <c r="D1048" s="3" t="s">
        <v>600</v>
      </c>
      <c r="E1048" s="1">
        <f>VLOOKUP($B1048,Conteo_municipios!$A$2:$I$1123,5)</f>
        <v>10835</v>
      </c>
      <c r="F1048" s="75">
        <f>VLOOKUP($B1048,Conteo_municipios!$A$2:$I$1123,9)</f>
        <v>3.1</v>
      </c>
      <c r="G1048" s="5">
        <v>6</v>
      </c>
      <c r="H1048" s="5">
        <v>0.3</v>
      </c>
      <c r="I1048" s="5" t="s">
        <v>21</v>
      </c>
      <c r="J1048" s="4" t="s">
        <v>52</v>
      </c>
      <c r="K1048" s="1" t="str">
        <f>IF(E1048&gt;=160000,"Intermedia",IF(E1048&gt;=40000,IF(F1048&gt;=7,"Intermedia","Pequeña"),IF(E1048&gt;=20000,"Tipo I_II","Resto")))</f>
        <v>Resto</v>
      </c>
      <c r="L1048" s="2" t="str">
        <f t="shared" si="21"/>
        <v>Resto</v>
      </c>
      <c r="N1048" s="49"/>
      <c r="O1048" s="50"/>
      <c r="P1048" s="50"/>
      <c r="Q1048" s="50"/>
    </row>
    <row r="1049" spans="1:17" x14ac:dyDescent="0.25">
      <c r="A1049" s="61" t="s">
        <v>1371</v>
      </c>
      <c r="B1049" s="65">
        <v>81591</v>
      </c>
      <c r="C1049" s="3" t="s">
        <v>163</v>
      </c>
      <c r="D1049" s="3" t="s">
        <v>1372</v>
      </c>
      <c r="E1049" s="1">
        <f>VLOOKUP($B1049,Conteo_municipios!$A$2:$I$1123,5)</f>
        <v>2948</v>
      </c>
      <c r="F1049" s="75">
        <f>VLOOKUP($B1049,Conteo_municipios!$A$2:$I$1123,9)</f>
        <v>3.1</v>
      </c>
      <c r="G1049" s="5">
        <v>3</v>
      </c>
      <c r="H1049" s="5">
        <v>0.15</v>
      </c>
      <c r="I1049" s="5" t="s">
        <v>12</v>
      </c>
      <c r="J1049" s="4" t="s">
        <v>52</v>
      </c>
      <c r="K1049" s="1" t="str">
        <f>IF(E1049&gt;=160000,"Intermedia",IF(E1049&gt;=40000,IF(F1049&gt;=7,"Intermedia","Pequeña"),IF(E1049&gt;=20000,"Tipo I_II","Resto")))</f>
        <v>Resto</v>
      </c>
      <c r="L1049" s="2" t="str">
        <f t="shared" si="21"/>
        <v>Resto</v>
      </c>
      <c r="N1049" s="49"/>
      <c r="O1049" s="50"/>
      <c r="P1049" s="50"/>
      <c r="Q1049" s="50"/>
    </row>
    <row r="1050" spans="1:17" x14ac:dyDescent="0.25">
      <c r="A1050" s="61" t="s">
        <v>270</v>
      </c>
      <c r="B1050" s="65">
        <v>81736</v>
      </c>
      <c r="C1050" s="3" t="s">
        <v>163</v>
      </c>
      <c r="D1050" s="3" t="s">
        <v>271</v>
      </c>
      <c r="E1050" s="1">
        <f>VLOOKUP($B1050,Conteo_municipios!$A$2:$I$1123,5)</f>
        <v>42227</v>
      </c>
      <c r="F1050" s="75">
        <f>VLOOKUP($B1050,Conteo_municipios!$A$2:$I$1123,9)</f>
        <v>3.2</v>
      </c>
      <c r="G1050" s="5">
        <v>6</v>
      </c>
      <c r="H1050" s="5">
        <v>0.3</v>
      </c>
      <c r="I1050" s="5" t="s">
        <v>21</v>
      </c>
      <c r="J1050" s="4" t="s">
        <v>52</v>
      </c>
      <c r="K1050" s="1" t="str">
        <f>IF(E1050&gt;=160000,"Intermedia",IF(E1050&gt;=40000,IF(F1050&gt;=7,"Intermedia","Pequeña"),IF(E1050&gt;=20000,"Tipo I_II","Resto")))</f>
        <v>Pequeña</v>
      </c>
      <c r="L1050" s="2" t="str">
        <f t="shared" si="21"/>
        <v>Pequeña_H</v>
      </c>
      <c r="N1050" s="49"/>
      <c r="O1050" s="50"/>
      <c r="P1050" s="50"/>
      <c r="Q1050" s="50"/>
    </row>
    <row r="1051" spans="1:17" x14ac:dyDescent="0.25">
      <c r="A1051" s="61" t="s">
        <v>373</v>
      </c>
      <c r="B1051" s="65">
        <v>81794</v>
      </c>
      <c r="C1051" s="3" t="s">
        <v>163</v>
      </c>
      <c r="D1051" s="3" t="s">
        <v>374</v>
      </c>
      <c r="E1051" s="1">
        <f>VLOOKUP($B1051,Conteo_municipios!$A$2:$I$1123,5)</f>
        <v>28124</v>
      </c>
      <c r="F1051" s="75">
        <f>VLOOKUP($B1051,Conteo_municipios!$A$2:$I$1123,9)</f>
        <v>3.7</v>
      </c>
      <c r="G1051" s="5">
        <v>5</v>
      </c>
      <c r="H1051" s="5">
        <v>0.25</v>
      </c>
      <c r="I1051" s="5" t="s">
        <v>21</v>
      </c>
      <c r="J1051" s="4" t="s">
        <v>52</v>
      </c>
      <c r="K1051" s="1" t="str">
        <f>IF(E1051&gt;=160000,"Intermedia",IF(E1051&gt;=40000,IF(F1051&gt;=7,"Intermedia","Pequeña"),IF(E1051&gt;=20000,"Tipo I_II","Resto")))</f>
        <v>Tipo I_II</v>
      </c>
      <c r="L1051" s="2" t="str">
        <f t="shared" si="21"/>
        <v>Tipo I_II_H</v>
      </c>
      <c r="N1051" s="49"/>
      <c r="O1051" s="50"/>
      <c r="P1051" s="50"/>
      <c r="Q1051" s="50"/>
    </row>
    <row r="1052" spans="1:17" x14ac:dyDescent="0.25">
      <c r="A1052" s="61" t="s">
        <v>127</v>
      </c>
      <c r="B1052" s="65">
        <v>85001</v>
      </c>
      <c r="C1052" s="3" t="s">
        <v>128</v>
      </c>
      <c r="D1052" s="3" t="s">
        <v>129</v>
      </c>
      <c r="E1052" s="1">
        <f>VLOOKUP($B1052,Conteo_municipios!$A$2:$I$1123,5)</f>
        <v>138985</v>
      </c>
      <c r="F1052" s="75">
        <f>VLOOKUP($B1052,Conteo_municipios!$A$2:$I$1123,9)</f>
        <v>3.8000000000000003</v>
      </c>
      <c r="G1052" s="5">
        <v>6</v>
      </c>
      <c r="H1052" s="5">
        <v>0.3</v>
      </c>
      <c r="I1052" s="5" t="s">
        <v>21</v>
      </c>
      <c r="J1052" s="4" t="s">
        <v>52</v>
      </c>
      <c r="K1052" s="1" t="str">
        <f>IF(E1052&gt;=160000,"Intermedia",IF(E1052&gt;=40000,IF(F1052&gt;=7,"Intermedia","Pequeña"),IF(E1052&gt;=20000,"Tipo I_II","Resto")))</f>
        <v>Pequeña</v>
      </c>
      <c r="L1052" s="2" t="str">
        <f t="shared" si="21"/>
        <v>Pequeña_H</v>
      </c>
      <c r="N1052" s="49"/>
      <c r="O1052" s="50"/>
      <c r="P1052" s="50"/>
      <c r="Q1052" s="50"/>
    </row>
    <row r="1053" spans="1:17" x14ac:dyDescent="0.25">
      <c r="A1053" s="61" t="s">
        <v>354</v>
      </c>
      <c r="B1053" s="65">
        <v>85010</v>
      </c>
      <c r="C1053" s="3" t="s">
        <v>128</v>
      </c>
      <c r="D1053" s="3" t="s">
        <v>355</v>
      </c>
      <c r="E1053" s="1">
        <f>VLOOKUP($B1053,Conteo_municipios!$A$2:$I$1123,5)</f>
        <v>26742</v>
      </c>
      <c r="F1053" s="75">
        <f>VLOOKUP($B1053,Conteo_municipios!$A$2:$I$1123,9)</f>
        <v>4.6999999999999993</v>
      </c>
      <c r="G1053" s="5">
        <v>6</v>
      </c>
      <c r="H1053" s="5">
        <v>0.3</v>
      </c>
      <c r="I1053" s="5" t="s">
        <v>21</v>
      </c>
      <c r="J1053" s="4" t="s">
        <v>52</v>
      </c>
      <c r="K1053" s="1" t="str">
        <f>IF(E1053&gt;=160000,"Intermedia",IF(E1053&gt;=40000,IF(F1053&gt;=7,"Intermedia","Pequeña"),IF(E1053&gt;=20000,"Tipo I_II","Resto")))</f>
        <v>Tipo I_II</v>
      </c>
      <c r="L1053" s="2" t="str">
        <f t="shared" si="21"/>
        <v>Tipo I_II_H</v>
      </c>
      <c r="N1053" s="49"/>
      <c r="O1053" s="50"/>
      <c r="P1053" s="50"/>
      <c r="Q1053" s="50"/>
    </row>
    <row r="1054" spans="1:17" x14ac:dyDescent="0.25">
      <c r="A1054" s="61" t="s">
        <v>1796</v>
      </c>
      <c r="B1054" s="65">
        <v>85015</v>
      </c>
      <c r="C1054" s="3" t="s">
        <v>128</v>
      </c>
      <c r="D1054" s="3" t="s">
        <v>1797</v>
      </c>
      <c r="E1054" s="1">
        <f>VLOOKUP($B1054,Conteo_municipios!$A$2:$I$1123,5)</f>
        <v>1212</v>
      </c>
      <c r="F1054" s="75">
        <f>VLOOKUP($B1054,Conteo_municipios!$A$2:$I$1123,9)</f>
        <v>2.6</v>
      </c>
      <c r="G1054" s="5">
        <v>6</v>
      </c>
      <c r="H1054" s="5">
        <v>0.3</v>
      </c>
      <c r="I1054" s="5" t="s">
        <v>21</v>
      </c>
      <c r="J1054" s="4" t="s">
        <v>13</v>
      </c>
      <c r="K1054" s="1" t="str">
        <f>IF(E1054&gt;=160000,"Intermedia",IF(E1054&gt;=40000,IF(F1054&gt;=7,"Intermedia","Pequeña"),IF(E1054&gt;=20000,"Tipo I_II","Resto")))</f>
        <v>Resto</v>
      </c>
      <c r="L1054" s="2" t="str">
        <f t="shared" si="21"/>
        <v>Resto</v>
      </c>
      <c r="N1054" s="49"/>
      <c r="O1054" s="50"/>
      <c r="P1054" s="50"/>
      <c r="Q1054" s="50"/>
    </row>
    <row r="1055" spans="1:17" x14ac:dyDescent="0.25">
      <c r="A1055" s="61" t="s">
        <v>1208</v>
      </c>
      <c r="B1055" s="65">
        <v>85125</v>
      </c>
      <c r="C1055" s="3" t="s">
        <v>128</v>
      </c>
      <c r="D1055" s="3" t="s">
        <v>1209</v>
      </c>
      <c r="E1055" s="1">
        <f>VLOOKUP($B1055,Conteo_municipios!$A$2:$I$1123,5)</f>
        <v>5493</v>
      </c>
      <c r="F1055" s="75">
        <f>VLOOKUP($B1055,Conteo_municipios!$A$2:$I$1123,9)</f>
        <v>2.9</v>
      </c>
      <c r="G1055" s="5">
        <v>3</v>
      </c>
      <c r="H1055" s="5">
        <v>0.15</v>
      </c>
      <c r="I1055" s="5" t="s">
        <v>12</v>
      </c>
      <c r="J1055" s="4" t="s">
        <v>52</v>
      </c>
      <c r="K1055" s="1" t="str">
        <f>IF(E1055&gt;=160000,"Intermedia",IF(E1055&gt;=40000,IF(F1055&gt;=7,"Intermedia","Pequeña"),IF(E1055&gt;=20000,"Tipo I_II","Resto")))</f>
        <v>Resto</v>
      </c>
      <c r="L1055" s="2" t="str">
        <f t="shared" si="21"/>
        <v>Resto</v>
      </c>
      <c r="N1055" s="49"/>
      <c r="O1055" s="50"/>
      <c r="P1055" s="50"/>
      <c r="Q1055" s="50"/>
    </row>
    <row r="1056" spans="1:17" x14ac:dyDescent="0.25">
      <c r="A1056" s="61" t="s">
        <v>2024</v>
      </c>
      <c r="B1056" s="65">
        <v>85136</v>
      </c>
      <c r="C1056" s="3" t="s">
        <v>128</v>
      </c>
      <c r="D1056" s="3" t="s">
        <v>2025</v>
      </c>
      <c r="E1056" s="1">
        <f>VLOOKUP($B1056,Conteo_municipios!$A$2:$I$1123,5)</f>
        <v>550</v>
      </c>
      <c r="F1056" s="75">
        <f>VLOOKUP($B1056,Conteo_municipios!$A$2:$I$1123,9)</f>
        <v>3.3000000000000003</v>
      </c>
      <c r="G1056" s="5">
        <v>6</v>
      </c>
      <c r="H1056" s="5">
        <v>0.3</v>
      </c>
      <c r="I1056" s="5" t="s">
        <v>21</v>
      </c>
      <c r="J1056" s="4" t="s">
        <v>13</v>
      </c>
      <c r="K1056" s="1" t="str">
        <f>IF(E1056&gt;=160000,"Intermedia",IF(E1056&gt;=40000,IF(F1056&gt;=7,"Intermedia","Pequeña"),IF(E1056&gt;=20000,"Tipo I_II","Resto")))</f>
        <v>Resto</v>
      </c>
      <c r="L1056" s="2" t="str">
        <f t="shared" si="21"/>
        <v>Resto</v>
      </c>
      <c r="N1056" s="49"/>
      <c r="O1056" s="50"/>
      <c r="P1056" s="50"/>
      <c r="Q1056" s="50"/>
    </row>
    <row r="1057" spans="1:17" x14ac:dyDescent="0.25">
      <c r="A1057" s="61" t="s">
        <v>796</v>
      </c>
      <c r="B1057" s="65">
        <v>85139</v>
      </c>
      <c r="C1057" s="3" t="s">
        <v>128</v>
      </c>
      <c r="D1057" s="3" t="s">
        <v>797</v>
      </c>
      <c r="E1057" s="1">
        <f>VLOOKUP($B1057,Conteo_municipios!$A$2:$I$1123,5)</f>
        <v>10062</v>
      </c>
      <c r="F1057" s="75">
        <f>VLOOKUP($B1057,Conteo_municipios!$A$2:$I$1123,9)</f>
        <v>3.2</v>
      </c>
      <c r="G1057" s="5">
        <v>2</v>
      </c>
      <c r="H1057" s="5">
        <v>0.1</v>
      </c>
      <c r="I1057" s="5" t="s">
        <v>25</v>
      </c>
      <c r="J1057" s="4" t="s">
        <v>52</v>
      </c>
      <c r="K1057" s="1" t="str">
        <f>IF(E1057&gt;=160000,"Intermedia",IF(E1057&gt;=40000,IF(F1057&gt;=7,"Intermedia","Pequeña"),IF(E1057&gt;=20000,"Tipo I_II","Resto")))</f>
        <v>Resto</v>
      </c>
      <c r="L1057" s="2" t="str">
        <f t="shared" si="21"/>
        <v>Resto</v>
      </c>
      <c r="N1057" s="49"/>
      <c r="O1057" s="50"/>
      <c r="P1057" s="50"/>
      <c r="Q1057" s="50"/>
    </row>
    <row r="1058" spans="1:17" x14ac:dyDescent="0.25">
      <c r="A1058" s="61" t="s">
        <v>620</v>
      </c>
      <c r="B1058" s="65">
        <v>85162</v>
      </c>
      <c r="C1058" s="3" t="s">
        <v>128</v>
      </c>
      <c r="D1058" s="3" t="s">
        <v>621</v>
      </c>
      <c r="E1058" s="1">
        <f>VLOOKUP($B1058,Conteo_municipios!$A$2:$I$1123,5)</f>
        <v>11979</v>
      </c>
      <c r="F1058" s="75">
        <f>VLOOKUP($B1058,Conteo_municipios!$A$2:$I$1123,9)</f>
        <v>3.1</v>
      </c>
      <c r="G1058" s="5">
        <v>6</v>
      </c>
      <c r="H1058" s="5">
        <v>0.3</v>
      </c>
      <c r="I1058" s="5" t="s">
        <v>21</v>
      </c>
      <c r="J1058" s="4" t="s">
        <v>52</v>
      </c>
      <c r="K1058" s="1" t="str">
        <f>IF(E1058&gt;=160000,"Intermedia",IF(E1058&gt;=40000,IF(F1058&gt;=7,"Intermedia","Pequeña"),IF(E1058&gt;=20000,"Tipo I_II","Resto")))</f>
        <v>Resto</v>
      </c>
      <c r="L1058" s="2" t="str">
        <f t="shared" si="21"/>
        <v>Resto</v>
      </c>
      <c r="N1058" s="49"/>
      <c r="O1058" s="50"/>
      <c r="P1058" s="50"/>
      <c r="Q1058" s="50"/>
    </row>
    <row r="1059" spans="1:17" x14ac:dyDescent="0.25">
      <c r="A1059" s="61" t="s">
        <v>1601</v>
      </c>
      <c r="B1059" s="65">
        <v>85225</v>
      </c>
      <c r="C1059" s="3" t="s">
        <v>128</v>
      </c>
      <c r="D1059" s="3" t="s">
        <v>1602</v>
      </c>
      <c r="E1059" s="1">
        <f>VLOOKUP($B1059,Conteo_municipios!$A$2:$I$1123,5)</f>
        <v>2250</v>
      </c>
      <c r="F1059" s="75">
        <f>VLOOKUP($B1059,Conteo_municipios!$A$2:$I$1123,9)</f>
        <v>3.1</v>
      </c>
      <c r="G1059" s="5">
        <v>5</v>
      </c>
      <c r="H1059" s="5">
        <v>0.25</v>
      </c>
      <c r="I1059" s="5" t="s">
        <v>21</v>
      </c>
      <c r="J1059" s="4" t="s">
        <v>52</v>
      </c>
      <c r="K1059" s="1" t="str">
        <f>IF(E1059&gt;=160000,"Intermedia",IF(E1059&gt;=40000,IF(F1059&gt;=7,"Intermedia","Pequeña"),IF(E1059&gt;=20000,"Tipo I_II","Resto")))</f>
        <v>Resto</v>
      </c>
      <c r="L1059" s="2" t="str">
        <f t="shared" si="21"/>
        <v>Resto</v>
      </c>
      <c r="N1059" s="49"/>
      <c r="O1059" s="50"/>
      <c r="P1059" s="50"/>
      <c r="Q1059" s="50"/>
    </row>
    <row r="1060" spans="1:17" x14ac:dyDescent="0.25">
      <c r="A1060" s="61" t="s">
        <v>1127</v>
      </c>
      <c r="B1060" s="65">
        <v>85230</v>
      </c>
      <c r="C1060" s="3" t="s">
        <v>128</v>
      </c>
      <c r="D1060" s="3" t="s">
        <v>1128</v>
      </c>
      <c r="E1060" s="1">
        <f>VLOOKUP($B1060,Conteo_municipios!$A$2:$I$1123,5)</f>
        <v>5356</v>
      </c>
      <c r="F1060" s="75">
        <f>VLOOKUP($B1060,Conteo_municipios!$A$2:$I$1123,9)</f>
        <v>2.9</v>
      </c>
      <c r="G1060" s="5">
        <v>1</v>
      </c>
      <c r="H1060" s="5">
        <v>0.05</v>
      </c>
      <c r="I1060" s="5" t="s">
        <v>25</v>
      </c>
      <c r="J1060" s="4" t="s">
        <v>52</v>
      </c>
      <c r="K1060" s="1" t="str">
        <f>IF(E1060&gt;=160000,"Intermedia",IF(E1060&gt;=40000,IF(F1060&gt;=7,"Intermedia","Pequeña"),IF(E1060&gt;=20000,"Tipo I_II","Resto")))</f>
        <v>Resto</v>
      </c>
      <c r="L1060" s="2" t="str">
        <f t="shared" si="21"/>
        <v>Resto</v>
      </c>
      <c r="N1060" s="49"/>
      <c r="O1060" s="50"/>
      <c r="P1060" s="50"/>
      <c r="Q1060" s="50"/>
    </row>
    <row r="1061" spans="1:17" x14ac:dyDescent="0.25">
      <c r="A1061" s="61" t="s">
        <v>420</v>
      </c>
      <c r="B1061" s="65">
        <v>85250</v>
      </c>
      <c r="C1061" s="3" t="s">
        <v>128</v>
      </c>
      <c r="D1061" s="3" t="s">
        <v>421</v>
      </c>
      <c r="E1061" s="1">
        <f>VLOOKUP($B1061,Conteo_municipios!$A$2:$I$1123,5)</f>
        <v>25220</v>
      </c>
      <c r="F1061" s="75">
        <f>VLOOKUP($B1061,Conteo_municipios!$A$2:$I$1123,9)</f>
        <v>3.5</v>
      </c>
      <c r="G1061" s="5">
        <v>1</v>
      </c>
      <c r="H1061" s="5">
        <v>0.05</v>
      </c>
      <c r="I1061" s="5" t="s">
        <v>25</v>
      </c>
      <c r="J1061" s="4" t="s">
        <v>52</v>
      </c>
      <c r="K1061" s="1" t="str">
        <f>IF(E1061&gt;=160000,"Intermedia",IF(E1061&gt;=40000,IF(F1061&gt;=7,"Intermedia","Pequeña"),IF(E1061&gt;=20000,"Tipo I_II","Resto")))</f>
        <v>Tipo I_II</v>
      </c>
      <c r="L1061" s="2" t="str">
        <f t="shared" si="21"/>
        <v>Tipo I_II_L|M</v>
      </c>
      <c r="N1061" s="49"/>
      <c r="O1061" s="50"/>
      <c r="P1061" s="50"/>
      <c r="Q1061" s="50"/>
    </row>
    <row r="1062" spans="1:17" x14ac:dyDescent="0.25">
      <c r="A1062" s="61" t="s">
        <v>1204</v>
      </c>
      <c r="B1062" s="65">
        <v>85263</v>
      </c>
      <c r="C1062" s="3" t="s">
        <v>128</v>
      </c>
      <c r="D1062" s="3" t="s">
        <v>1205</v>
      </c>
      <c r="E1062" s="1">
        <f>VLOOKUP($B1062,Conteo_municipios!$A$2:$I$1123,5)</f>
        <v>6597</v>
      </c>
      <c r="F1062" s="75">
        <f>VLOOKUP($B1062,Conteo_municipios!$A$2:$I$1123,9)</f>
        <v>3.5</v>
      </c>
      <c r="G1062" s="5">
        <v>4</v>
      </c>
      <c r="H1062" s="5">
        <v>0.2</v>
      </c>
      <c r="I1062" s="5" t="s">
        <v>21</v>
      </c>
      <c r="J1062" s="4" t="s">
        <v>52</v>
      </c>
      <c r="K1062" s="1" t="str">
        <f>IF(E1062&gt;=160000,"Intermedia",IF(E1062&gt;=40000,IF(F1062&gt;=7,"Intermedia","Pequeña"),IF(E1062&gt;=20000,"Tipo I_II","Resto")))</f>
        <v>Resto</v>
      </c>
      <c r="L1062" s="2" t="str">
        <f t="shared" si="21"/>
        <v>Resto</v>
      </c>
      <c r="N1062" s="49"/>
      <c r="O1062" s="50"/>
      <c r="P1062" s="50"/>
      <c r="Q1062" s="50"/>
    </row>
    <row r="1063" spans="1:17" x14ac:dyDescent="0.25">
      <c r="A1063" s="61" t="s">
        <v>1901</v>
      </c>
      <c r="B1063" s="65">
        <v>85279</v>
      </c>
      <c r="C1063" s="3" t="s">
        <v>128</v>
      </c>
      <c r="D1063" s="3" t="s">
        <v>1902</v>
      </c>
      <c r="E1063" s="1">
        <f>VLOOKUP($B1063,Conteo_municipios!$A$2:$I$1123,5)</f>
        <v>384</v>
      </c>
      <c r="F1063" s="75">
        <f>VLOOKUP($B1063,Conteo_municipios!$A$2:$I$1123,9)</f>
        <v>2.8000000000000003</v>
      </c>
      <c r="G1063" s="5">
        <v>6</v>
      </c>
      <c r="H1063" s="5">
        <v>0.3</v>
      </c>
      <c r="I1063" s="5" t="s">
        <v>21</v>
      </c>
      <c r="J1063" s="4" t="s">
        <v>13</v>
      </c>
      <c r="K1063" s="1" t="str">
        <f>IF(E1063&gt;=160000,"Intermedia",IF(E1063&gt;=40000,IF(F1063&gt;=7,"Intermedia","Pequeña"),IF(E1063&gt;=20000,"Tipo I_II","Resto")))</f>
        <v>Resto</v>
      </c>
      <c r="L1063" s="2" t="str">
        <f t="shared" si="21"/>
        <v>Resto</v>
      </c>
      <c r="N1063" s="49"/>
      <c r="O1063" s="50"/>
      <c r="P1063" s="50"/>
      <c r="Q1063" s="50"/>
    </row>
    <row r="1064" spans="1:17" x14ac:dyDescent="0.25">
      <c r="A1064" s="61" t="s">
        <v>1687</v>
      </c>
      <c r="B1064" s="65">
        <v>85300</v>
      </c>
      <c r="C1064" s="3" t="s">
        <v>128</v>
      </c>
      <c r="D1064" s="3" t="s">
        <v>154</v>
      </c>
      <c r="E1064" s="1">
        <f>VLOOKUP($B1064,Conteo_municipios!$A$2:$I$1123,5)</f>
        <v>2042</v>
      </c>
      <c r="F1064" s="75">
        <f>VLOOKUP($B1064,Conteo_municipios!$A$2:$I$1123,9)</f>
        <v>2.7</v>
      </c>
      <c r="G1064" s="5">
        <v>7</v>
      </c>
      <c r="H1064" s="5">
        <v>0.35</v>
      </c>
      <c r="I1064" s="5" t="s">
        <v>21</v>
      </c>
      <c r="J1064" s="4" t="s">
        <v>13</v>
      </c>
      <c r="K1064" s="1" t="str">
        <f>IF(E1064&gt;=160000,"Intermedia",IF(E1064&gt;=40000,IF(F1064&gt;=7,"Intermedia","Pequeña"),IF(E1064&gt;=20000,"Tipo I_II","Resto")))</f>
        <v>Resto</v>
      </c>
      <c r="L1064" s="2" t="str">
        <f t="shared" si="21"/>
        <v>Resto</v>
      </c>
      <c r="N1064" s="49"/>
      <c r="O1064" s="50"/>
      <c r="P1064" s="50"/>
      <c r="Q1064" s="50"/>
    </row>
    <row r="1065" spans="1:17" x14ac:dyDescent="0.25">
      <c r="A1065" s="61" t="s">
        <v>1840</v>
      </c>
      <c r="B1065" s="65">
        <v>85315</v>
      </c>
      <c r="C1065" s="3" t="s">
        <v>128</v>
      </c>
      <c r="D1065" s="3" t="s">
        <v>1841</v>
      </c>
      <c r="E1065" s="1">
        <f>VLOOKUP($B1065,Conteo_municipios!$A$2:$I$1123,5)</f>
        <v>852</v>
      </c>
      <c r="F1065" s="75">
        <f>VLOOKUP($B1065,Conteo_municipios!$A$2:$I$1123,9)</f>
        <v>2.4</v>
      </c>
      <c r="G1065" s="5">
        <v>6</v>
      </c>
      <c r="H1065" s="5">
        <v>0.3</v>
      </c>
      <c r="I1065" s="5" t="s">
        <v>21</v>
      </c>
      <c r="J1065" s="4" t="s">
        <v>13</v>
      </c>
      <c r="K1065" s="1" t="str">
        <f>IF(E1065&gt;=160000,"Intermedia",IF(E1065&gt;=40000,IF(F1065&gt;=7,"Intermedia","Pequeña"),IF(E1065&gt;=20000,"Tipo I_II","Resto")))</f>
        <v>Resto</v>
      </c>
      <c r="L1065" s="2" t="str">
        <f t="shared" si="21"/>
        <v>Resto</v>
      </c>
      <c r="N1065" s="49"/>
      <c r="O1065" s="50"/>
      <c r="P1065" s="50"/>
      <c r="Q1065" s="50"/>
    </row>
    <row r="1066" spans="1:17" x14ac:dyDescent="0.25">
      <c r="A1066" s="61" t="s">
        <v>1599</v>
      </c>
      <c r="B1066" s="65">
        <v>85325</v>
      </c>
      <c r="C1066" s="3" t="s">
        <v>128</v>
      </c>
      <c r="D1066" s="3" t="s">
        <v>1600</v>
      </c>
      <c r="E1066" s="1">
        <f>VLOOKUP($B1066,Conteo_municipios!$A$2:$I$1123,5)</f>
        <v>2981</v>
      </c>
      <c r="F1066" s="75">
        <f>VLOOKUP($B1066,Conteo_municipios!$A$2:$I$1123,9)</f>
        <v>3.4</v>
      </c>
      <c r="G1066" s="5">
        <v>2</v>
      </c>
      <c r="H1066" s="5">
        <v>0.1</v>
      </c>
      <c r="I1066" s="5" t="s">
        <v>25</v>
      </c>
      <c r="J1066" s="4" t="s">
        <v>52</v>
      </c>
      <c r="K1066" s="1" t="str">
        <f>IF(E1066&gt;=160000,"Intermedia",IF(E1066&gt;=40000,IF(F1066&gt;=7,"Intermedia","Pequeña"),IF(E1066&gt;=20000,"Tipo I_II","Resto")))</f>
        <v>Resto</v>
      </c>
      <c r="L1066" s="2" t="str">
        <f t="shared" si="21"/>
        <v>Resto</v>
      </c>
      <c r="N1066" s="49"/>
      <c r="O1066" s="50"/>
      <c r="P1066" s="50"/>
      <c r="Q1066" s="50"/>
    </row>
    <row r="1067" spans="1:17" x14ac:dyDescent="0.25">
      <c r="A1067" s="61" t="s">
        <v>1552</v>
      </c>
      <c r="B1067" s="65">
        <v>85400</v>
      </c>
      <c r="C1067" s="3" t="s">
        <v>128</v>
      </c>
      <c r="D1067" s="3" t="s">
        <v>1553</v>
      </c>
      <c r="E1067" s="1">
        <f>VLOOKUP($B1067,Conteo_municipios!$A$2:$I$1123,5)</f>
        <v>1688</v>
      </c>
      <c r="F1067" s="75">
        <f>VLOOKUP($B1067,Conteo_municipios!$A$2:$I$1123,9)</f>
        <v>3.2</v>
      </c>
      <c r="G1067" s="5">
        <v>7</v>
      </c>
      <c r="H1067" s="5">
        <v>0.35</v>
      </c>
      <c r="I1067" s="5" t="s">
        <v>21</v>
      </c>
      <c r="J1067" s="4" t="s">
        <v>13</v>
      </c>
      <c r="K1067" s="1" t="str">
        <f>IF(E1067&gt;=160000,"Intermedia",IF(E1067&gt;=40000,IF(F1067&gt;=7,"Intermedia","Pequeña"),IF(E1067&gt;=20000,"Tipo I_II","Resto")))</f>
        <v>Resto</v>
      </c>
      <c r="L1067" s="2" t="str">
        <f t="shared" si="21"/>
        <v>Resto</v>
      </c>
      <c r="N1067" s="49"/>
      <c r="O1067" s="50"/>
      <c r="P1067" s="50"/>
      <c r="Q1067" s="50"/>
    </row>
    <row r="1068" spans="1:17" x14ac:dyDescent="0.25">
      <c r="A1068" s="61" t="s">
        <v>614</v>
      </c>
      <c r="B1068" s="65">
        <v>85410</v>
      </c>
      <c r="C1068" s="3" t="s">
        <v>128</v>
      </c>
      <c r="D1068" s="3" t="s">
        <v>615</v>
      </c>
      <c r="E1068" s="1">
        <f>VLOOKUP($B1068,Conteo_municipios!$A$2:$I$1123,5)</f>
        <v>15323</v>
      </c>
      <c r="F1068" s="75">
        <f>VLOOKUP($B1068,Conteo_municipios!$A$2:$I$1123,9)</f>
        <v>3.9</v>
      </c>
      <c r="G1068" s="5">
        <v>4</v>
      </c>
      <c r="H1068" s="5">
        <v>0.2</v>
      </c>
      <c r="I1068" s="5" t="s">
        <v>21</v>
      </c>
      <c r="J1068" s="4" t="s">
        <v>52</v>
      </c>
      <c r="K1068" s="1" t="str">
        <f>IF(E1068&gt;=160000,"Intermedia",IF(E1068&gt;=40000,IF(F1068&gt;=7,"Intermedia","Pequeña"),IF(E1068&gt;=20000,"Tipo I_II","Resto")))</f>
        <v>Resto</v>
      </c>
      <c r="L1068" s="2" t="str">
        <f t="shared" si="21"/>
        <v>Resto</v>
      </c>
      <c r="N1068" s="49"/>
      <c r="O1068" s="50"/>
      <c r="P1068" s="50"/>
      <c r="Q1068" s="50"/>
    </row>
    <row r="1069" spans="1:17" x14ac:dyDescent="0.25">
      <c r="A1069" s="61" t="s">
        <v>870</v>
      </c>
      <c r="B1069" s="65">
        <v>85430</v>
      </c>
      <c r="C1069" s="3" t="s">
        <v>128</v>
      </c>
      <c r="D1069" s="3" t="s">
        <v>871</v>
      </c>
      <c r="E1069" s="1">
        <f>VLOOKUP($B1069,Conteo_municipios!$A$2:$I$1123,5)</f>
        <v>7243</v>
      </c>
      <c r="F1069" s="75">
        <f>VLOOKUP($B1069,Conteo_municipios!$A$2:$I$1123,9)</f>
        <v>4.0999999999999996</v>
      </c>
      <c r="G1069" s="5">
        <v>1</v>
      </c>
      <c r="H1069" s="5">
        <v>0.05</v>
      </c>
      <c r="I1069" s="5" t="s">
        <v>25</v>
      </c>
      <c r="J1069" s="4" t="s">
        <v>52</v>
      </c>
      <c r="K1069" s="1" t="str">
        <f>IF(E1069&gt;=160000,"Intermedia",IF(E1069&gt;=40000,IF(F1069&gt;=7,"Intermedia","Pequeña"),IF(E1069&gt;=20000,"Tipo I_II","Resto")))</f>
        <v>Resto</v>
      </c>
      <c r="L1069" s="2" t="str">
        <f t="shared" si="21"/>
        <v>Resto</v>
      </c>
      <c r="N1069" s="49"/>
      <c r="O1069" s="50"/>
      <c r="P1069" s="50"/>
      <c r="Q1069" s="50"/>
    </row>
    <row r="1070" spans="1:17" x14ac:dyDescent="0.25">
      <c r="A1070" s="61" t="s">
        <v>407</v>
      </c>
      <c r="B1070" s="65">
        <v>85440</v>
      </c>
      <c r="C1070" s="3" t="s">
        <v>128</v>
      </c>
      <c r="D1070" s="3" t="s">
        <v>388</v>
      </c>
      <c r="E1070" s="1">
        <f>VLOOKUP($B1070,Conteo_municipios!$A$2:$I$1123,5)</f>
        <v>26169</v>
      </c>
      <c r="F1070" s="75">
        <f>VLOOKUP($B1070,Conteo_municipios!$A$2:$I$1123,9)</f>
        <v>3.8000000000000003</v>
      </c>
      <c r="G1070" s="5">
        <v>4</v>
      </c>
      <c r="H1070" s="5">
        <v>0.2</v>
      </c>
      <c r="I1070" s="5" t="s">
        <v>21</v>
      </c>
      <c r="J1070" s="4" t="s">
        <v>52</v>
      </c>
      <c r="K1070" s="1" t="str">
        <f>IF(E1070&gt;=160000,"Intermedia",IF(E1070&gt;=40000,IF(F1070&gt;=7,"Intermedia","Pequeña"),IF(E1070&gt;=20000,"Tipo I_II","Resto")))</f>
        <v>Tipo I_II</v>
      </c>
      <c r="L1070" s="2" t="str">
        <f t="shared" si="21"/>
        <v>Tipo I_II_H</v>
      </c>
      <c r="N1070" s="49"/>
      <c r="O1070" s="50"/>
      <c r="P1070" s="50"/>
      <c r="Q1070" s="50"/>
    </row>
    <row r="1071" spans="1:17" x14ac:dyDescent="0.25">
      <c r="A1071" s="61" t="s">
        <v>292</v>
      </c>
      <c r="B1071" s="65">
        <v>86001</v>
      </c>
      <c r="C1071" s="3" t="s">
        <v>278</v>
      </c>
      <c r="D1071" s="3" t="s">
        <v>293</v>
      </c>
      <c r="E1071" s="1">
        <f>VLOOKUP($B1071,Conteo_municipios!$A$2:$I$1123,5)</f>
        <v>37721</v>
      </c>
      <c r="F1071" s="75">
        <f>VLOOKUP($B1071,Conteo_municipios!$A$2:$I$1123,9)</f>
        <v>3.9</v>
      </c>
      <c r="G1071" s="5">
        <v>6</v>
      </c>
      <c r="H1071" s="5">
        <v>0.3</v>
      </c>
      <c r="I1071" s="5" t="s">
        <v>21</v>
      </c>
      <c r="J1071" s="4" t="s">
        <v>13</v>
      </c>
      <c r="K1071" s="1" t="str">
        <f>IF(E1071&gt;=160000,"Intermedia",IF(E1071&gt;=40000,IF(F1071&gt;=7,"Intermedia","Pequeña"),IF(E1071&gt;=20000,"Tipo I_II","Resto")))</f>
        <v>Tipo I_II</v>
      </c>
      <c r="L1071" s="2" t="str">
        <f t="shared" si="21"/>
        <v>Tipo I_II_H</v>
      </c>
      <c r="N1071" s="49"/>
      <c r="O1071" s="50"/>
      <c r="P1071" s="50"/>
      <c r="Q1071" s="50"/>
    </row>
    <row r="1072" spans="1:17" x14ac:dyDescent="0.25">
      <c r="A1072" s="61" t="s">
        <v>1322</v>
      </c>
      <c r="B1072" s="65">
        <v>86219</v>
      </c>
      <c r="C1072" s="3" t="s">
        <v>278</v>
      </c>
      <c r="D1072" s="3" t="s">
        <v>1323</v>
      </c>
      <c r="E1072" s="1">
        <f>VLOOKUP($B1072,Conteo_municipios!$A$2:$I$1123,5)</f>
        <v>4443</v>
      </c>
      <c r="F1072" s="75">
        <f>VLOOKUP($B1072,Conteo_municipios!$A$2:$I$1123,9)</f>
        <v>3.6</v>
      </c>
      <c r="G1072" s="5">
        <v>5</v>
      </c>
      <c r="H1072" s="5">
        <v>0.25</v>
      </c>
      <c r="I1072" s="5" t="s">
        <v>21</v>
      </c>
      <c r="J1072" s="4" t="s">
        <v>13</v>
      </c>
      <c r="K1072" s="1" t="str">
        <f>IF(E1072&gt;=160000,"Intermedia",IF(E1072&gt;=40000,IF(F1072&gt;=7,"Intermedia","Pequeña"),IF(E1072&gt;=20000,"Tipo I_II","Resto")))</f>
        <v>Resto</v>
      </c>
      <c r="L1072" s="2" t="str">
        <f t="shared" si="21"/>
        <v>Resto</v>
      </c>
      <c r="N1072" s="49"/>
      <c r="O1072" s="50"/>
      <c r="P1072" s="50"/>
      <c r="Q1072" s="50"/>
    </row>
    <row r="1073" spans="1:17" x14ac:dyDescent="0.25">
      <c r="A1073" s="61" t="s">
        <v>403</v>
      </c>
      <c r="B1073" s="65">
        <v>86320</v>
      </c>
      <c r="C1073" s="3" t="s">
        <v>278</v>
      </c>
      <c r="D1073" s="3" t="s">
        <v>404</v>
      </c>
      <c r="E1073" s="1">
        <f>VLOOKUP($B1073,Conteo_municipios!$A$2:$I$1123,5)</f>
        <v>20359</v>
      </c>
      <c r="F1073" s="75">
        <f>VLOOKUP($B1073,Conteo_municipios!$A$2:$I$1123,9)</f>
        <v>2.9</v>
      </c>
      <c r="G1073" s="5">
        <v>6</v>
      </c>
      <c r="H1073" s="5">
        <v>0.3</v>
      </c>
      <c r="I1073" s="5" t="s">
        <v>21</v>
      </c>
      <c r="J1073" s="4" t="s">
        <v>13</v>
      </c>
      <c r="K1073" s="1" t="str">
        <f>IF(E1073&gt;=160000,"Intermedia",IF(E1073&gt;=40000,IF(F1073&gt;=7,"Intermedia","Pequeña"),IF(E1073&gt;=20000,"Tipo I_II","Resto")))</f>
        <v>Tipo I_II</v>
      </c>
      <c r="L1073" s="2" t="str">
        <f t="shared" si="21"/>
        <v>Tipo I_II_H</v>
      </c>
      <c r="N1073" s="49"/>
      <c r="O1073" s="50"/>
      <c r="P1073" s="50"/>
      <c r="Q1073" s="50"/>
    </row>
    <row r="1074" spans="1:17" x14ac:dyDescent="0.25">
      <c r="A1074" s="61" t="s">
        <v>277</v>
      </c>
      <c r="B1074" s="65">
        <v>86568</v>
      </c>
      <c r="C1074" s="3" t="s">
        <v>278</v>
      </c>
      <c r="D1074" s="3" t="s">
        <v>279</v>
      </c>
      <c r="E1074" s="1">
        <f>VLOOKUP($B1074,Conteo_municipios!$A$2:$I$1123,5)</f>
        <v>37442</v>
      </c>
      <c r="F1074" s="75">
        <f>VLOOKUP($B1074,Conteo_municipios!$A$2:$I$1123,9)</f>
        <v>3.2</v>
      </c>
      <c r="G1074" s="5">
        <v>1</v>
      </c>
      <c r="H1074" s="5">
        <v>0.05</v>
      </c>
      <c r="I1074" s="5" t="s">
        <v>25</v>
      </c>
      <c r="J1074" s="4" t="s">
        <v>243</v>
      </c>
      <c r="K1074" s="1" t="str">
        <f>IF(E1074&gt;=160000,"Intermedia",IF(E1074&gt;=40000,IF(F1074&gt;=7,"Intermedia","Pequeña"),IF(E1074&gt;=20000,"Tipo I_II","Resto")))</f>
        <v>Tipo I_II</v>
      </c>
      <c r="L1074" s="2" t="str">
        <f t="shared" si="21"/>
        <v>Tipo I_II_L|M</v>
      </c>
      <c r="N1074" s="49"/>
      <c r="O1074" s="50"/>
      <c r="P1074" s="50"/>
      <c r="Q1074" s="50"/>
    </row>
    <row r="1075" spans="1:17" x14ac:dyDescent="0.25">
      <c r="A1075" s="61" t="s">
        <v>1097</v>
      </c>
      <c r="B1075" s="65">
        <v>86569</v>
      </c>
      <c r="C1075" s="3" t="s">
        <v>278</v>
      </c>
      <c r="D1075" s="3" t="s">
        <v>1098</v>
      </c>
      <c r="E1075" s="1">
        <f>VLOOKUP($B1075,Conteo_municipios!$A$2:$I$1123,5)</f>
        <v>5799</v>
      </c>
      <c r="F1075" s="75">
        <f>VLOOKUP($B1075,Conteo_municipios!$A$2:$I$1123,9)</f>
        <v>3.4</v>
      </c>
      <c r="G1075" s="5">
        <v>3</v>
      </c>
      <c r="H1075" s="5">
        <v>0.15</v>
      </c>
      <c r="I1075" s="5" t="s">
        <v>12</v>
      </c>
      <c r="J1075" s="4" t="s">
        <v>243</v>
      </c>
      <c r="K1075" s="1" t="str">
        <f>IF(E1075&gt;=160000,"Intermedia",IF(E1075&gt;=40000,IF(F1075&gt;=7,"Intermedia","Pequeña"),IF(E1075&gt;=20000,"Tipo I_II","Resto")))</f>
        <v>Resto</v>
      </c>
      <c r="L1075" s="2" t="str">
        <f t="shared" si="21"/>
        <v>Resto</v>
      </c>
      <c r="N1075" s="49"/>
      <c r="O1075" s="50"/>
      <c r="P1075" s="50"/>
      <c r="Q1075" s="50"/>
    </row>
    <row r="1076" spans="1:17" x14ac:dyDescent="0.25">
      <c r="A1076" s="61" t="s">
        <v>1179</v>
      </c>
      <c r="B1076" s="65">
        <v>86571</v>
      </c>
      <c r="C1076" s="3" t="s">
        <v>278</v>
      </c>
      <c r="D1076" s="3" t="s">
        <v>1180</v>
      </c>
      <c r="E1076" s="1">
        <f>VLOOKUP($B1076,Conteo_municipios!$A$2:$I$1123,5)</f>
        <v>7400</v>
      </c>
      <c r="F1076" s="75">
        <f>VLOOKUP($B1076,Conteo_municipios!$A$2:$I$1123,9)</f>
        <v>3.6</v>
      </c>
      <c r="G1076" s="5">
        <v>1</v>
      </c>
      <c r="H1076" s="5">
        <v>0.05</v>
      </c>
      <c r="I1076" s="5" t="s">
        <v>25</v>
      </c>
      <c r="J1076" s="4" t="s">
        <v>243</v>
      </c>
      <c r="K1076" s="1" t="str">
        <f>IF(E1076&gt;=160000,"Intermedia",IF(E1076&gt;=40000,IF(F1076&gt;=7,"Intermedia","Pequeña"),IF(E1076&gt;=20000,"Tipo I_II","Resto")))</f>
        <v>Resto</v>
      </c>
      <c r="L1076" s="2" t="str">
        <f t="shared" si="21"/>
        <v>Resto</v>
      </c>
      <c r="N1076" s="49"/>
      <c r="O1076" s="50"/>
      <c r="P1076" s="50"/>
      <c r="Q1076" s="50"/>
    </row>
    <row r="1077" spans="1:17" x14ac:dyDescent="0.25">
      <c r="A1077" s="61" t="s">
        <v>775</v>
      </c>
      <c r="B1077" s="65">
        <v>86573</v>
      </c>
      <c r="C1077" s="3" t="s">
        <v>278</v>
      </c>
      <c r="D1077" s="3" t="s">
        <v>776</v>
      </c>
      <c r="E1077" s="1">
        <f>VLOOKUP($B1077,Conteo_municipios!$A$2:$I$1123,5)</f>
        <v>10609</v>
      </c>
      <c r="F1077" s="75">
        <f>VLOOKUP($B1077,Conteo_municipios!$A$2:$I$1123,9)</f>
        <v>3.6</v>
      </c>
      <c r="G1077" s="5">
        <v>1</v>
      </c>
      <c r="H1077" s="5">
        <v>0.05</v>
      </c>
      <c r="I1077" s="5" t="s">
        <v>25</v>
      </c>
      <c r="J1077" s="4" t="s">
        <v>243</v>
      </c>
      <c r="K1077" s="1" t="str">
        <f>IF(E1077&gt;=160000,"Intermedia",IF(E1077&gt;=40000,IF(F1077&gt;=7,"Intermedia","Pequeña"),IF(E1077&gt;=20000,"Tipo I_II","Resto")))</f>
        <v>Resto</v>
      </c>
      <c r="L1077" s="2" t="str">
        <f t="shared" si="21"/>
        <v>Resto</v>
      </c>
      <c r="N1077" s="49"/>
      <c r="O1077" s="50"/>
      <c r="P1077" s="50"/>
      <c r="Q1077" s="50"/>
    </row>
    <row r="1078" spans="1:17" x14ac:dyDescent="0.25">
      <c r="A1078" s="61" t="s">
        <v>661</v>
      </c>
      <c r="B1078" s="65">
        <v>86749</v>
      </c>
      <c r="C1078" s="3" t="s">
        <v>278</v>
      </c>
      <c r="D1078" s="3" t="s">
        <v>662</v>
      </c>
      <c r="E1078" s="1">
        <f>VLOOKUP($B1078,Conteo_municipios!$A$2:$I$1123,5)</f>
        <v>10442</v>
      </c>
      <c r="F1078" s="75">
        <f>VLOOKUP($B1078,Conteo_municipios!$A$2:$I$1123,9)</f>
        <v>3.9</v>
      </c>
      <c r="G1078" s="5">
        <v>5</v>
      </c>
      <c r="H1078" s="5">
        <v>0.25</v>
      </c>
      <c r="I1078" s="5" t="s">
        <v>21</v>
      </c>
      <c r="J1078" s="4" t="s">
        <v>13</v>
      </c>
      <c r="K1078" s="1" t="str">
        <f>IF(E1078&gt;=160000,"Intermedia",IF(E1078&gt;=40000,IF(F1078&gt;=7,"Intermedia","Pequeña"),IF(E1078&gt;=20000,"Tipo I_II","Resto")))</f>
        <v>Resto</v>
      </c>
      <c r="L1078" s="2" t="str">
        <f t="shared" si="21"/>
        <v>Resto</v>
      </c>
      <c r="N1078" s="49"/>
      <c r="O1078" s="50"/>
      <c r="P1078" s="50"/>
      <c r="Q1078" s="50"/>
    </row>
    <row r="1079" spans="1:17" x14ac:dyDescent="0.25">
      <c r="A1079" s="61" t="s">
        <v>1171</v>
      </c>
      <c r="B1079" s="65">
        <v>86755</v>
      </c>
      <c r="C1079" s="3" t="s">
        <v>278</v>
      </c>
      <c r="D1079" s="3" t="s">
        <v>1172</v>
      </c>
      <c r="E1079" s="1">
        <f>VLOOKUP($B1079,Conteo_municipios!$A$2:$I$1123,5)</f>
        <v>3676</v>
      </c>
      <c r="F1079" s="75">
        <f>VLOOKUP($B1079,Conteo_municipios!$A$2:$I$1123,9)</f>
        <v>3</v>
      </c>
      <c r="G1079" s="5">
        <v>6</v>
      </c>
      <c r="H1079" s="5">
        <v>0.3</v>
      </c>
      <c r="I1079" s="5" t="s">
        <v>21</v>
      </c>
      <c r="J1079" s="4" t="s">
        <v>13</v>
      </c>
      <c r="K1079" s="1" t="str">
        <f>IF(E1079&gt;=160000,"Intermedia",IF(E1079&gt;=40000,IF(F1079&gt;=7,"Intermedia","Pequeña"),IF(E1079&gt;=20000,"Tipo I_II","Resto")))</f>
        <v>Resto</v>
      </c>
      <c r="L1079" s="2" t="str">
        <f t="shared" si="21"/>
        <v>Resto</v>
      </c>
      <c r="N1079" s="49"/>
      <c r="O1079" s="50"/>
      <c r="P1079" s="50"/>
      <c r="Q1079" s="50"/>
    </row>
    <row r="1080" spans="1:17" x14ac:dyDescent="0.25">
      <c r="A1080" s="61" t="s">
        <v>1002</v>
      </c>
      <c r="B1080" s="65">
        <v>86757</v>
      </c>
      <c r="C1080" s="3" t="s">
        <v>278</v>
      </c>
      <c r="D1080" s="3" t="s">
        <v>1003</v>
      </c>
      <c r="E1080" s="1">
        <f>VLOOKUP($B1080,Conteo_municipios!$A$2:$I$1123,5)</f>
        <v>6832</v>
      </c>
      <c r="F1080" s="75">
        <f>VLOOKUP($B1080,Conteo_municipios!$A$2:$I$1123,9)</f>
        <v>3.5</v>
      </c>
      <c r="G1080" s="5">
        <v>3</v>
      </c>
      <c r="H1080" s="5">
        <v>0.15</v>
      </c>
      <c r="I1080" s="5" t="s">
        <v>12</v>
      </c>
      <c r="J1080" s="4" t="s">
        <v>243</v>
      </c>
      <c r="K1080" s="1" t="str">
        <f>IF(E1080&gt;=160000,"Intermedia",IF(E1080&gt;=40000,IF(F1080&gt;=7,"Intermedia","Pequeña"),IF(E1080&gt;=20000,"Tipo I_II","Resto")))</f>
        <v>Resto</v>
      </c>
      <c r="L1080" s="2" t="str">
        <f t="shared" si="21"/>
        <v>Resto</v>
      </c>
      <c r="N1080" s="49"/>
      <c r="O1080" s="50"/>
      <c r="P1080" s="50"/>
      <c r="Q1080" s="50"/>
    </row>
    <row r="1081" spans="1:17" x14ac:dyDescent="0.25">
      <c r="A1081" s="61" t="s">
        <v>1285</v>
      </c>
      <c r="B1081" s="65">
        <v>86760</v>
      </c>
      <c r="C1081" s="3" t="s">
        <v>278</v>
      </c>
      <c r="D1081" s="3" t="s">
        <v>1286</v>
      </c>
      <c r="E1081" s="1">
        <f>VLOOKUP($B1081,Conteo_municipios!$A$2:$I$1123,5)</f>
        <v>3603</v>
      </c>
      <c r="F1081" s="75">
        <f>VLOOKUP($B1081,Conteo_municipios!$A$2:$I$1123,9)</f>
        <v>3.8000000000000003</v>
      </c>
      <c r="G1081" s="5">
        <v>6</v>
      </c>
      <c r="H1081" s="5">
        <v>0.3</v>
      </c>
      <c r="I1081" s="5" t="s">
        <v>21</v>
      </c>
      <c r="J1081" s="4" t="s">
        <v>13</v>
      </c>
      <c r="K1081" s="1" t="str">
        <f>IF(E1081&gt;=160000,"Intermedia",IF(E1081&gt;=40000,IF(F1081&gt;=7,"Intermedia","Pequeña"),IF(E1081&gt;=20000,"Tipo I_II","Resto")))</f>
        <v>Resto</v>
      </c>
      <c r="L1081" s="2" t="str">
        <f t="shared" si="21"/>
        <v>Resto</v>
      </c>
      <c r="N1081" s="49"/>
      <c r="O1081" s="50"/>
      <c r="P1081" s="50"/>
      <c r="Q1081" s="50"/>
    </row>
    <row r="1082" spans="1:17" x14ac:dyDescent="0.25">
      <c r="A1082" s="61" t="s">
        <v>395</v>
      </c>
      <c r="B1082" s="65">
        <v>86865</v>
      </c>
      <c r="C1082" s="3" t="s">
        <v>278</v>
      </c>
      <c r="D1082" s="3" t="s">
        <v>396</v>
      </c>
      <c r="E1082" s="1">
        <f>VLOOKUP($B1082,Conteo_municipios!$A$2:$I$1123,5)</f>
        <v>17105</v>
      </c>
      <c r="F1082" s="75">
        <f>VLOOKUP($B1082,Conteo_municipios!$A$2:$I$1123,9)</f>
        <v>3.5</v>
      </c>
      <c r="G1082" s="5">
        <v>3</v>
      </c>
      <c r="H1082" s="5">
        <v>0.15</v>
      </c>
      <c r="I1082" s="5" t="s">
        <v>12</v>
      </c>
      <c r="J1082" s="4" t="s">
        <v>243</v>
      </c>
      <c r="K1082" s="1" t="str">
        <f>IF(E1082&gt;=160000,"Intermedia",IF(E1082&gt;=40000,IF(F1082&gt;=7,"Intermedia","Pequeña"),IF(E1082&gt;=20000,"Tipo I_II","Resto")))</f>
        <v>Resto</v>
      </c>
      <c r="L1082" s="2" t="str">
        <f t="shared" si="21"/>
        <v>Resto</v>
      </c>
      <c r="N1082" s="49"/>
      <c r="O1082" s="50"/>
      <c r="P1082" s="50"/>
      <c r="Q1082" s="50"/>
    </row>
    <row r="1083" spans="1:17" x14ac:dyDescent="0.25">
      <c r="A1083" s="61" t="s">
        <v>657</v>
      </c>
      <c r="B1083" s="65">
        <v>86885</v>
      </c>
      <c r="C1083" s="3" t="s">
        <v>278</v>
      </c>
      <c r="D1083" s="3" t="s">
        <v>658</v>
      </c>
      <c r="E1083" s="1">
        <f>VLOOKUP($B1083,Conteo_municipios!$A$2:$I$1123,5)</f>
        <v>14599</v>
      </c>
      <c r="F1083" s="75">
        <f>VLOOKUP($B1083,Conteo_municipios!$A$2:$I$1123,9)</f>
        <v>3.6</v>
      </c>
      <c r="G1083" s="5">
        <v>6</v>
      </c>
      <c r="H1083" s="5">
        <v>0.3</v>
      </c>
      <c r="I1083" s="5" t="s">
        <v>21</v>
      </c>
      <c r="J1083" s="4" t="s">
        <v>13</v>
      </c>
      <c r="K1083" s="1" t="str">
        <f>IF(E1083&gt;=160000,"Intermedia",IF(E1083&gt;=40000,IF(F1083&gt;=7,"Intermedia","Pequeña"),IF(E1083&gt;=20000,"Tipo I_II","Resto")))</f>
        <v>Resto</v>
      </c>
      <c r="L1083" s="2" t="str">
        <f t="shared" si="21"/>
        <v>Resto</v>
      </c>
      <c r="N1083" s="49"/>
      <c r="O1083" s="50"/>
      <c r="P1083" s="50"/>
      <c r="Q1083" s="50"/>
    </row>
    <row r="1084" spans="1:17" x14ac:dyDescent="0.25">
      <c r="A1084" s="61" t="s">
        <v>218</v>
      </c>
      <c r="B1084" s="65">
        <v>88001</v>
      </c>
      <c r="C1084" s="3" t="s">
        <v>219</v>
      </c>
      <c r="D1084" s="3" t="s">
        <v>220</v>
      </c>
      <c r="E1084" s="1">
        <f>VLOOKUP($B1084,Conteo_municipios!$A$2:$I$1123,5)</f>
        <v>42035</v>
      </c>
      <c r="F1084" s="75">
        <f>VLOOKUP($B1084,Conteo_municipios!$A$2:$I$1123,9)</f>
        <v>4.0999999999999996</v>
      </c>
      <c r="G1084" s="5">
        <v>2</v>
      </c>
      <c r="H1084" s="5">
        <v>0.1</v>
      </c>
      <c r="I1084" s="5" t="s">
        <v>25</v>
      </c>
      <c r="J1084" s="4" t="s">
        <v>26</v>
      </c>
      <c r="K1084" s="1" t="str">
        <f>IF(E1084&gt;=160000,"Intermedia",IF(E1084&gt;=40000,IF(F1084&gt;=7,"Intermedia","Pequeña"),IF(E1084&gt;=20000,"Tipo I_II","Resto")))</f>
        <v>Pequeña</v>
      </c>
      <c r="L1084" s="2" t="str">
        <f t="shared" si="21"/>
        <v>Pequeña_L|M</v>
      </c>
      <c r="N1084" s="49"/>
      <c r="O1084" s="50"/>
      <c r="P1084" s="50"/>
      <c r="Q1084" s="50"/>
    </row>
    <row r="1085" spans="1:17" x14ac:dyDescent="0.25">
      <c r="A1085" s="61" t="s">
        <v>1612</v>
      </c>
      <c r="B1085" s="65">
        <v>88564</v>
      </c>
      <c r="C1085" s="3" t="s">
        <v>219</v>
      </c>
      <c r="D1085" s="3" t="s">
        <v>1106</v>
      </c>
      <c r="E1085" s="1">
        <f>VLOOKUP($B1085,Conteo_municipios!$A$2:$I$1123,5)</f>
        <v>4369</v>
      </c>
      <c r="F1085" s="75">
        <f>VLOOKUP($B1085,Conteo_municipios!$A$2:$I$1123,9)</f>
        <v>3.1</v>
      </c>
      <c r="G1085" s="5">
        <v>2</v>
      </c>
      <c r="H1085" s="5">
        <v>0.1</v>
      </c>
      <c r="I1085" s="5" t="s">
        <v>25</v>
      </c>
      <c r="J1085" s="4" t="s">
        <v>26</v>
      </c>
      <c r="K1085" s="1" t="str">
        <f>IF(E1085&gt;=160000,"Intermedia",IF(E1085&gt;=40000,IF(F1085&gt;=7,"Intermedia","Pequeña"),IF(E1085&gt;=20000,"Tipo I_II","Resto")))</f>
        <v>Resto</v>
      </c>
      <c r="L1085" s="2" t="str">
        <f t="shared" si="21"/>
        <v>Resto</v>
      </c>
      <c r="N1085" s="49"/>
      <c r="O1085" s="50"/>
      <c r="P1085" s="50"/>
      <c r="Q1085" s="50"/>
    </row>
    <row r="1086" spans="1:17" x14ac:dyDescent="0.25">
      <c r="A1086" s="61" t="s">
        <v>319</v>
      </c>
      <c r="B1086" s="65">
        <v>91001</v>
      </c>
      <c r="C1086" s="3" t="s">
        <v>320</v>
      </c>
      <c r="D1086" s="3" t="s">
        <v>321</v>
      </c>
      <c r="E1086" s="1">
        <f>VLOOKUP($B1086,Conteo_municipios!$A$2:$I$1123,5)</f>
        <v>39333</v>
      </c>
      <c r="F1086" s="75">
        <f>VLOOKUP($B1086,Conteo_municipios!$A$2:$I$1123,9)</f>
        <v>5.0999999999999996</v>
      </c>
      <c r="G1086" s="5">
        <v>1</v>
      </c>
      <c r="H1086" s="5">
        <v>0.05</v>
      </c>
      <c r="I1086" s="5" t="s">
        <v>25</v>
      </c>
      <c r="J1086" s="4" t="s">
        <v>243</v>
      </c>
      <c r="K1086" s="1" t="str">
        <f>IF(E1086&gt;=160000,"Intermedia",IF(E1086&gt;=40000,IF(F1086&gt;=7,"Intermedia","Pequeña"),IF(E1086&gt;=20000,"Tipo I_II","Resto")))</f>
        <v>Tipo I_II</v>
      </c>
      <c r="L1086" s="2" t="str">
        <f t="shared" si="21"/>
        <v>Tipo I_II_L|M</v>
      </c>
      <c r="N1086" s="49"/>
      <c r="O1086" s="50"/>
      <c r="P1086" s="50"/>
      <c r="Q1086" s="50"/>
    </row>
    <row r="1087" spans="1:17" x14ac:dyDescent="0.25">
      <c r="A1087" s="61" t="s">
        <v>2116</v>
      </c>
      <c r="B1087" s="65">
        <v>91263</v>
      </c>
      <c r="C1087" s="3" t="s">
        <v>320</v>
      </c>
      <c r="D1087" s="3" t="s">
        <v>2117</v>
      </c>
      <c r="E1087" s="1">
        <f>VLOOKUP($B1087,Conteo_municipios!$A$2:$I$1123,5)</f>
        <v>989</v>
      </c>
      <c r="F1087" s="75">
        <f>VLOOKUP($B1087,Conteo_municipios!$A$2:$I$1123,9)</f>
        <v>11.2</v>
      </c>
      <c r="G1087" s="5">
        <v>1</v>
      </c>
      <c r="H1087" s="5">
        <v>0.05</v>
      </c>
      <c r="I1087" s="5" t="s">
        <v>25</v>
      </c>
      <c r="J1087" s="4" t="s">
        <v>243</v>
      </c>
      <c r="K1087" s="1" t="str">
        <f>IF(E1087&gt;=160000,"Intermedia",IF(E1087&gt;=40000,IF(F1087&gt;=7,"Intermedia","Pequeña"),IF(E1087&gt;=20000,"Tipo I_II","Resto")))</f>
        <v>Resto</v>
      </c>
      <c r="L1087" s="2" t="str">
        <f t="shared" si="21"/>
        <v>Resto</v>
      </c>
      <c r="N1087" s="49"/>
      <c r="O1087" s="50"/>
      <c r="P1087" s="50"/>
      <c r="Q1087" s="50"/>
    </row>
    <row r="1088" spans="1:17" x14ac:dyDescent="0.25">
      <c r="A1088" s="61" t="s">
        <v>2129</v>
      </c>
      <c r="B1088" s="65">
        <v>91405</v>
      </c>
      <c r="C1088" s="3" t="s">
        <v>320</v>
      </c>
      <c r="D1088" s="3" t="s">
        <v>2130</v>
      </c>
      <c r="E1088" s="1">
        <f>VLOOKUP($B1088,Conteo_municipios!$A$2:$I$1123,5)</f>
        <v>579</v>
      </c>
      <c r="F1088" s="75">
        <f>VLOOKUP($B1088,Conteo_municipios!$A$2:$I$1123,9)</f>
        <v>3.6</v>
      </c>
      <c r="G1088" s="5">
        <v>1</v>
      </c>
      <c r="H1088" s="5">
        <v>0.05</v>
      </c>
      <c r="I1088" s="5" t="s">
        <v>25</v>
      </c>
      <c r="J1088" s="4" t="s">
        <v>243</v>
      </c>
      <c r="K1088" s="1" t="str">
        <f>IF(E1088&gt;=160000,"Intermedia",IF(E1088&gt;=40000,IF(F1088&gt;=7,"Intermedia","Pequeña"),IF(E1088&gt;=20000,"Tipo I_II","Resto")))</f>
        <v>Resto</v>
      </c>
      <c r="L1088" s="2" t="str">
        <f t="shared" si="21"/>
        <v>Resto</v>
      </c>
      <c r="N1088" s="49"/>
      <c r="O1088" s="50"/>
      <c r="P1088" s="50"/>
      <c r="Q1088" s="50"/>
    </row>
    <row r="1089" spans="1:17" x14ac:dyDescent="0.25">
      <c r="A1089" s="61" t="s">
        <v>2133</v>
      </c>
      <c r="B1089" s="65">
        <v>91407</v>
      </c>
      <c r="C1089" s="3" t="s">
        <v>320</v>
      </c>
      <c r="D1089" s="3" t="s">
        <v>2134</v>
      </c>
      <c r="E1089" s="1">
        <f>VLOOKUP($B1089,Conteo_municipios!$A$2:$I$1123,5)</f>
        <v>612</v>
      </c>
      <c r="F1089" s="75">
        <f>VLOOKUP($B1089,Conteo_municipios!$A$2:$I$1123,9)</f>
        <v>2.9</v>
      </c>
      <c r="G1089" s="5">
        <v>1</v>
      </c>
      <c r="H1089" s="5">
        <v>0.05</v>
      </c>
      <c r="I1089" s="5" t="s">
        <v>25</v>
      </c>
      <c r="J1089" s="4" t="s">
        <v>243</v>
      </c>
      <c r="K1089" s="1" t="str">
        <f>IF(E1089&gt;=160000,"Intermedia",IF(E1089&gt;=40000,IF(F1089&gt;=7,"Intermedia","Pequeña"),IF(E1089&gt;=20000,"Tipo I_II","Resto")))</f>
        <v>Resto</v>
      </c>
      <c r="L1089" s="2" t="str">
        <f t="shared" si="21"/>
        <v>Resto</v>
      </c>
      <c r="N1089" s="49"/>
      <c r="O1089" s="50"/>
      <c r="P1089" s="50"/>
      <c r="Q1089" s="50"/>
    </row>
    <row r="1090" spans="1:17" x14ac:dyDescent="0.25">
      <c r="A1090" s="61" t="s">
        <v>2144</v>
      </c>
      <c r="B1090" s="65">
        <v>91430</v>
      </c>
      <c r="C1090" s="3" t="s">
        <v>320</v>
      </c>
      <c r="D1090" s="3" t="s">
        <v>663</v>
      </c>
      <c r="E1090" s="1">
        <f>VLOOKUP($B1090,Conteo_municipios!$A$2:$I$1123,5)</f>
        <v>0</v>
      </c>
      <c r="F1090" s="75" t="e">
        <f>VLOOKUP($B1090,Conteo_municipios!$A$2:$I$1123,9)</f>
        <v>#DIV/0!</v>
      </c>
      <c r="G1090" s="5">
        <v>1</v>
      </c>
      <c r="H1090" s="5">
        <v>0.05</v>
      </c>
      <c r="I1090" s="5" t="s">
        <v>25</v>
      </c>
      <c r="J1090" s="4" t="s">
        <v>243</v>
      </c>
      <c r="K1090" s="1" t="str">
        <f>IF(E1090&gt;=160000,"Intermedia",IF(E1090&gt;=40000,IF(F1090&gt;=7,"Intermedia","Pequeña"),IF(E1090&gt;=20000,"Tipo I_II","Resto")))</f>
        <v>Resto</v>
      </c>
      <c r="L1090" s="2" t="str">
        <f t="shared" si="21"/>
        <v>Resto</v>
      </c>
      <c r="N1090" s="49"/>
      <c r="O1090" s="50"/>
      <c r="P1090" s="50"/>
      <c r="Q1090" s="50"/>
    </row>
    <row r="1091" spans="1:17" x14ac:dyDescent="0.25">
      <c r="A1091" s="61" t="s">
        <v>2149</v>
      </c>
      <c r="B1091" s="65">
        <v>91460</v>
      </c>
      <c r="C1091" s="3" t="s">
        <v>320</v>
      </c>
      <c r="D1091" s="3" t="s">
        <v>2150</v>
      </c>
      <c r="E1091" s="1">
        <f>VLOOKUP($B1091,Conteo_municipios!$A$2:$I$1123,5)</f>
        <v>8</v>
      </c>
      <c r="F1091" s="75">
        <f>VLOOKUP($B1091,Conteo_municipios!$A$2:$I$1123,9)</f>
        <v>2</v>
      </c>
      <c r="G1091" s="5">
        <v>1</v>
      </c>
      <c r="H1091" s="5">
        <v>0.05</v>
      </c>
      <c r="I1091" s="5" t="s">
        <v>25</v>
      </c>
      <c r="J1091" s="4" t="s">
        <v>243</v>
      </c>
      <c r="K1091" s="1" t="str">
        <f>IF(E1091&gt;=160000,"Intermedia",IF(E1091&gt;=40000,IF(F1091&gt;=7,"Intermedia","Pequeña"),IF(E1091&gt;=20000,"Tipo I_II","Resto")))</f>
        <v>Resto</v>
      </c>
      <c r="L1091" s="2" t="str">
        <f t="shared" si="21"/>
        <v>Resto</v>
      </c>
      <c r="N1091" s="49"/>
      <c r="O1091" s="50"/>
      <c r="P1091" s="50"/>
      <c r="Q1091" s="50"/>
    </row>
    <row r="1092" spans="1:17" x14ac:dyDescent="0.25">
      <c r="A1092" s="61" t="s">
        <v>2135</v>
      </c>
      <c r="B1092" s="65">
        <v>91530</v>
      </c>
      <c r="C1092" s="3" t="s">
        <v>320</v>
      </c>
      <c r="D1092" s="3" t="s">
        <v>2136</v>
      </c>
      <c r="E1092" s="1">
        <f>VLOOKUP($B1092,Conteo_municipios!$A$2:$I$1123,5)</f>
        <v>294</v>
      </c>
      <c r="F1092" s="75">
        <f>VLOOKUP($B1092,Conteo_municipios!$A$2:$I$1123,9)</f>
        <v>4.5</v>
      </c>
      <c r="G1092" s="5">
        <v>1</v>
      </c>
      <c r="H1092" s="5">
        <v>0.05</v>
      </c>
      <c r="I1092" s="5" t="s">
        <v>25</v>
      </c>
      <c r="J1092" s="4" t="s">
        <v>243</v>
      </c>
      <c r="K1092" s="1" t="str">
        <f>IF(E1092&gt;=160000,"Intermedia",IF(E1092&gt;=40000,IF(F1092&gt;=7,"Intermedia","Pequeña"),IF(E1092&gt;=20000,"Tipo I_II","Resto")))</f>
        <v>Resto</v>
      </c>
      <c r="L1092" s="2" t="str">
        <f t="shared" si="21"/>
        <v>Resto</v>
      </c>
      <c r="N1092" s="49"/>
      <c r="O1092" s="50"/>
      <c r="P1092" s="50"/>
      <c r="Q1092" s="50"/>
    </row>
    <row r="1093" spans="1:17" x14ac:dyDescent="0.25">
      <c r="A1093" s="61" t="s">
        <v>2137</v>
      </c>
      <c r="B1093" s="65">
        <v>91536</v>
      </c>
      <c r="C1093" s="3" t="s">
        <v>320</v>
      </c>
      <c r="D1093" s="3" t="s">
        <v>2138</v>
      </c>
      <c r="E1093" s="1">
        <f>VLOOKUP($B1093,Conteo_municipios!$A$2:$I$1123,5)</f>
        <v>383</v>
      </c>
      <c r="F1093" s="75">
        <f>VLOOKUP($B1093,Conteo_municipios!$A$2:$I$1123,9)</f>
        <v>6.6999999999999993</v>
      </c>
      <c r="G1093" s="5">
        <v>1</v>
      </c>
      <c r="H1093" s="5">
        <v>0.05</v>
      </c>
      <c r="I1093" s="5" t="s">
        <v>25</v>
      </c>
      <c r="J1093" s="4" t="s">
        <v>243</v>
      </c>
      <c r="K1093" s="1" t="str">
        <f>IF(E1093&gt;=160000,"Intermedia",IF(E1093&gt;=40000,IF(F1093&gt;=7,"Intermedia","Pequeña"),IF(E1093&gt;=20000,"Tipo I_II","Resto")))</f>
        <v>Resto</v>
      </c>
      <c r="L1093" s="2" t="str">
        <f t="shared" si="21"/>
        <v>Resto</v>
      </c>
      <c r="N1093" s="49"/>
      <c r="O1093" s="50"/>
      <c r="P1093" s="50"/>
      <c r="Q1093" s="50"/>
    </row>
    <row r="1094" spans="1:17" x14ac:dyDescent="0.25">
      <c r="A1094" s="61" t="s">
        <v>1581</v>
      </c>
      <c r="B1094" s="65">
        <v>91540</v>
      </c>
      <c r="C1094" s="3" t="s">
        <v>320</v>
      </c>
      <c r="D1094" s="3" t="s">
        <v>1582</v>
      </c>
      <c r="E1094" s="1">
        <f>VLOOKUP($B1094,Conteo_municipios!$A$2:$I$1123,5)</f>
        <v>5694</v>
      </c>
      <c r="F1094" s="75">
        <f>VLOOKUP($B1094,Conteo_municipios!$A$2:$I$1123,9)</f>
        <v>6.8</v>
      </c>
      <c r="G1094" s="5">
        <v>1</v>
      </c>
      <c r="H1094" s="5">
        <v>0.05</v>
      </c>
      <c r="I1094" s="5" t="s">
        <v>25</v>
      </c>
      <c r="J1094" s="4" t="s">
        <v>243</v>
      </c>
      <c r="K1094" s="1" t="str">
        <f>IF(E1094&gt;=160000,"Intermedia",IF(E1094&gt;=40000,IF(F1094&gt;=7,"Intermedia","Pequeña"),IF(E1094&gt;=20000,"Tipo I_II","Resto")))</f>
        <v>Resto</v>
      </c>
      <c r="L1094" s="2" t="str">
        <f t="shared" si="21"/>
        <v>Resto</v>
      </c>
      <c r="N1094" s="49"/>
      <c r="O1094" s="50"/>
      <c r="P1094" s="50"/>
      <c r="Q1094" s="50"/>
    </row>
    <row r="1095" spans="1:17" x14ac:dyDescent="0.25">
      <c r="A1095" s="61" t="s">
        <v>2126</v>
      </c>
      <c r="B1095" s="65">
        <v>91669</v>
      </c>
      <c r="C1095" s="3" t="s">
        <v>320</v>
      </c>
      <c r="D1095" s="3" t="s">
        <v>722</v>
      </c>
      <c r="E1095" s="1">
        <f>VLOOKUP($B1095,Conteo_municipios!$A$2:$I$1123,5)</f>
        <v>236</v>
      </c>
      <c r="F1095" s="75">
        <f>VLOOKUP($B1095,Conteo_municipios!$A$2:$I$1123,9)</f>
        <v>6.1</v>
      </c>
      <c r="G1095" s="5">
        <v>1</v>
      </c>
      <c r="H1095" s="5">
        <v>0.05</v>
      </c>
      <c r="I1095" s="5" t="s">
        <v>25</v>
      </c>
      <c r="J1095" s="4" t="s">
        <v>243</v>
      </c>
      <c r="K1095" s="1" t="str">
        <f>IF(E1095&gt;=160000,"Intermedia",IF(E1095&gt;=40000,IF(F1095&gt;=7,"Intermedia","Pequeña"),IF(E1095&gt;=20000,"Tipo I_II","Resto")))</f>
        <v>Resto</v>
      </c>
      <c r="L1095" s="2" t="str">
        <f t="shared" si="21"/>
        <v>Resto</v>
      </c>
      <c r="N1095" s="49"/>
      <c r="O1095" s="50"/>
      <c r="P1095" s="50"/>
      <c r="Q1095" s="50"/>
    </row>
    <row r="1096" spans="1:17" x14ac:dyDescent="0.25">
      <c r="A1096" s="61" t="s">
        <v>2124</v>
      </c>
      <c r="B1096" s="65">
        <v>91798</v>
      </c>
      <c r="C1096" s="3" t="s">
        <v>320</v>
      </c>
      <c r="D1096" s="3" t="s">
        <v>2125</v>
      </c>
      <c r="E1096" s="1">
        <f>VLOOKUP($B1096,Conteo_municipios!$A$2:$I$1123,5)</f>
        <v>276</v>
      </c>
      <c r="F1096" s="75">
        <f>VLOOKUP($B1096,Conteo_municipios!$A$2:$I$1123,9)</f>
        <v>2.7</v>
      </c>
      <c r="G1096" s="5">
        <v>1</v>
      </c>
      <c r="H1096" s="5">
        <v>0.05</v>
      </c>
      <c r="I1096" s="5" t="s">
        <v>25</v>
      </c>
      <c r="J1096" s="4" t="s">
        <v>243</v>
      </c>
      <c r="K1096" s="1" t="str">
        <f>IF(E1096&gt;=160000,"Intermedia",IF(E1096&gt;=40000,IF(F1096&gt;=7,"Intermedia","Pequeña"),IF(E1096&gt;=20000,"Tipo I_II","Resto")))</f>
        <v>Resto</v>
      </c>
      <c r="L1096" s="2" t="str">
        <f t="shared" si="21"/>
        <v>Resto</v>
      </c>
      <c r="N1096" s="49"/>
      <c r="O1096" s="50"/>
      <c r="P1096" s="50"/>
      <c r="Q1096" s="50"/>
    </row>
    <row r="1097" spans="1:17" x14ac:dyDescent="0.25">
      <c r="A1097" s="61" t="s">
        <v>581</v>
      </c>
      <c r="B1097" s="65">
        <v>94001</v>
      </c>
      <c r="C1097" s="3" t="s">
        <v>582</v>
      </c>
      <c r="D1097" s="3" t="s">
        <v>583</v>
      </c>
      <c r="E1097" s="1">
        <f>VLOOKUP($B1097,Conteo_municipios!$A$2:$I$1123,5)</f>
        <v>19982</v>
      </c>
      <c r="F1097" s="75">
        <f>VLOOKUP($B1097,Conteo_municipios!$A$2:$I$1123,9)</f>
        <v>4.3999999999999995</v>
      </c>
      <c r="G1097" s="5">
        <v>1</v>
      </c>
      <c r="H1097" s="5">
        <v>0.05</v>
      </c>
      <c r="I1097" s="5" t="s">
        <v>25</v>
      </c>
      <c r="J1097" s="4" t="s">
        <v>243</v>
      </c>
      <c r="K1097" s="1" t="str">
        <f>IF(E1097&gt;=160000,"Intermedia",IF(E1097&gt;=40000,IF(F1097&gt;=7,"Intermedia","Pequeña"),IF(E1097&gt;=20000,"Tipo I_II","Resto")))</f>
        <v>Resto</v>
      </c>
      <c r="L1097" s="2" t="str">
        <f t="shared" si="21"/>
        <v>Resto</v>
      </c>
      <c r="N1097" s="49"/>
      <c r="O1097" s="50"/>
      <c r="P1097" s="50"/>
      <c r="Q1097" s="50"/>
    </row>
    <row r="1098" spans="1:17" x14ac:dyDescent="0.25">
      <c r="A1098" s="61" t="s">
        <v>2120</v>
      </c>
      <c r="B1098" s="65">
        <v>94343</v>
      </c>
      <c r="C1098" s="3" t="s">
        <v>582</v>
      </c>
      <c r="D1098" s="3" t="s">
        <v>2121</v>
      </c>
      <c r="E1098" s="1">
        <f>VLOOKUP($B1098,Conteo_municipios!$A$2:$I$1123,5)</f>
        <v>852</v>
      </c>
      <c r="F1098" s="75">
        <f>VLOOKUP($B1098,Conteo_municipios!$A$2:$I$1123,9)</f>
        <v>7.6999999999999993</v>
      </c>
      <c r="G1098" s="5">
        <v>1</v>
      </c>
      <c r="H1098" s="5">
        <v>0.05</v>
      </c>
      <c r="I1098" s="5" t="s">
        <v>25</v>
      </c>
      <c r="J1098" s="4" t="s">
        <v>243</v>
      </c>
      <c r="K1098" s="1" t="str">
        <f>IF(E1098&gt;=160000,"Intermedia",IF(E1098&gt;=40000,IF(F1098&gt;=7,"Intermedia","Pequeña"),IF(E1098&gt;=20000,"Tipo I_II","Resto")))</f>
        <v>Resto</v>
      </c>
      <c r="L1098" s="2" t="str">
        <f t="shared" si="21"/>
        <v>Resto</v>
      </c>
      <c r="N1098" s="49"/>
      <c r="O1098" s="50"/>
      <c r="P1098" s="50"/>
      <c r="Q1098" s="50"/>
    </row>
    <row r="1099" spans="1:17" x14ac:dyDescent="0.25">
      <c r="A1099" s="61" t="s">
        <v>2122</v>
      </c>
      <c r="B1099" s="65">
        <v>94663</v>
      </c>
      <c r="C1099" s="3" t="s">
        <v>582</v>
      </c>
      <c r="D1099" s="3" t="s">
        <v>2123</v>
      </c>
      <c r="E1099" s="1">
        <f>VLOOKUP($B1099,Conteo_municipios!$A$2:$I$1123,5)</f>
        <v>0</v>
      </c>
      <c r="F1099" s="75" t="e">
        <f>VLOOKUP($B1099,Conteo_municipios!$A$2:$I$1123,9)</f>
        <v>#DIV/0!</v>
      </c>
      <c r="G1099" s="5">
        <v>1</v>
      </c>
      <c r="H1099" s="5">
        <v>0.05</v>
      </c>
      <c r="I1099" s="5" t="s">
        <v>25</v>
      </c>
      <c r="J1099" s="4" t="s">
        <v>243</v>
      </c>
      <c r="K1099" s="1" t="str">
        <f>IF(E1099&gt;=160000,"Intermedia",IF(E1099&gt;=40000,IF(F1099&gt;=7,"Intermedia","Pequeña"),IF(E1099&gt;=20000,"Tipo I_II","Resto")))</f>
        <v>Resto</v>
      </c>
      <c r="L1099" s="2" t="str">
        <f t="shared" si="21"/>
        <v>Resto</v>
      </c>
      <c r="N1099" s="49"/>
      <c r="O1099" s="50"/>
      <c r="P1099" s="50"/>
      <c r="Q1099" s="50"/>
    </row>
    <row r="1100" spans="1:17" x14ac:dyDescent="0.25">
      <c r="A1100" s="61" t="s">
        <v>2139</v>
      </c>
      <c r="B1100" s="65">
        <v>94883</v>
      </c>
      <c r="C1100" s="3" t="s">
        <v>582</v>
      </c>
      <c r="D1100" s="3" t="s">
        <v>2140</v>
      </c>
      <c r="E1100" s="1">
        <f>VLOOKUP($B1100,Conteo_municipios!$A$2:$I$1123,5)</f>
        <v>109</v>
      </c>
      <c r="F1100" s="75">
        <f>VLOOKUP($B1100,Conteo_municipios!$A$2:$I$1123,9)</f>
        <v>3.6</v>
      </c>
      <c r="G1100" s="5">
        <v>1</v>
      </c>
      <c r="H1100" s="5">
        <v>0.05</v>
      </c>
      <c r="I1100" s="5" t="s">
        <v>25</v>
      </c>
      <c r="J1100" s="4" t="s">
        <v>243</v>
      </c>
      <c r="K1100" s="1" t="str">
        <f>IF(E1100&gt;=160000,"Intermedia",IF(E1100&gt;=40000,IF(F1100&gt;=7,"Intermedia","Pequeña"),IF(E1100&gt;=20000,"Tipo I_II","Resto")))</f>
        <v>Resto</v>
      </c>
      <c r="L1100" s="2" t="str">
        <f t="shared" si="21"/>
        <v>Resto</v>
      </c>
      <c r="N1100" s="49"/>
      <c r="O1100" s="50"/>
      <c r="P1100" s="50"/>
      <c r="Q1100" s="50"/>
    </row>
    <row r="1101" spans="1:17" x14ac:dyDescent="0.25">
      <c r="A1101" s="61" t="s">
        <v>2141</v>
      </c>
      <c r="B1101" s="65">
        <v>94884</v>
      </c>
      <c r="C1101" s="3" t="s">
        <v>582</v>
      </c>
      <c r="D1101" s="3" t="s">
        <v>353</v>
      </c>
      <c r="E1101" s="1">
        <f>VLOOKUP($B1101,Conteo_municipios!$A$2:$I$1123,5)</f>
        <v>6</v>
      </c>
      <c r="F1101" s="75">
        <f>VLOOKUP($B1101,Conteo_municipios!$A$2:$I$1123,9)</f>
        <v>1.5</v>
      </c>
      <c r="G1101" s="5">
        <v>1</v>
      </c>
      <c r="H1101" s="5">
        <v>0.05</v>
      </c>
      <c r="I1101" s="5" t="s">
        <v>25</v>
      </c>
      <c r="J1101" s="4" t="s">
        <v>243</v>
      </c>
      <c r="K1101" s="1" t="str">
        <f>IF(E1101&gt;=160000,"Intermedia",IF(E1101&gt;=40000,IF(F1101&gt;=7,"Intermedia","Pequeña"),IF(E1101&gt;=20000,"Tipo I_II","Resto")))</f>
        <v>Resto</v>
      </c>
      <c r="L1101" s="2" t="str">
        <f t="shared" si="21"/>
        <v>Resto</v>
      </c>
      <c r="N1101" s="49"/>
      <c r="O1101" s="50"/>
      <c r="P1101" s="50"/>
      <c r="Q1101" s="50"/>
    </row>
    <row r="1102" spans="1:17" x14ac:dyDescent="0.25">
      <c r="A1102" s="61" t="s">
        <v>2151</v>
      </c>
      <c r="B1102" s="65">
        <v>94885</v>
      </c>
      <c r="C1102" s="3" t="s">
        <v>582</v>
      </c>
      <c r="D1102" s="3" t="s">
        <v>2152</v>
      </c>
      <c r="E1102" s="1">
        <f>VLOOKUP($B1102,Conteo_municipios!$A$2:$I$1123,5)</f>
        <v>66</v>
      </c>
      <c r="F1102" s="75">
        <f>VLOOKUP($B1102,Conteo_municipios!$A$2:$I$1123,9)</f>
        <v>4.8</v>
      </c>
      <c r="G1102" s="5">
        <v>1</v>
      </c>
      <c r="H1102" s="5">
        <v>0.05</v>
      </c>
      <c r="I1102" s="5" t="s">
        <v>25</v>
      </c>
      <c r="J1102" s="4" t="s">
        <v>243</v>
      </c>
      <c r="K1102" s="1" t="str">
        <f>IF(E1102&gt;=160000,"Intermedia",IF(E1102&gt;=40000,IF(F1102&gt;=7,"Intermedia","Pequeña"),IF(E1102&gt;=20000,"Tipo I_II","Resto")))</f>
        <v>Resto</v>
      </c>
      <c r="L1102" s="2" t="str">
        <f t="shared" si="21"/>
        <v>Resto</v>
      </c>
      <c r="N1102" s="49"/>
      <c r="O1102" s="50"/>
      <c r="P1102" s="50"/>
      <c r="Q1102" s="50"/>
    </row>
    <row r="1103" spans="1:17" x14ac:dyDescent="0.25">
      <c r="A1103" s="61" t="s">
        <v>2131</v>
      </c>
      <c r="B1103" s="65">
        <v>94886</v>
      </c>
      <c r="C1103" s="3" t="s">
        <v>582</v>
      </c>
      <c r="D1103" s="3" t="s">
        <v>2132</v>
      </c>
      <c r="E1103" s="1">
        <f>VLOOKUP($B1103,Conteo_municipios!$A$2:$I$1123,5)</f>
        <v>368</v>
      </c>
      <c r="F1103" s="75">
        <f>VLOOKUP($B1103,Conteo_municipios!$A$2:$I$1123,9)</f>
        <v>4</v>
      </c>
      <c r="G1103" s="5">
        <v>1</v>
      </c>
      <c r="H1103" s="5">
        <v>0.05</v>
      </c>
      <c r="I1103" s="5" t="s">
        <v>25</v>
      </c>
      <c r="J1103" s="4" t="s">
        <v>243</v>
      </c>
      <c r="K1103" s="1" t="str">
        <f>IF(E1103&gt;=160000,"Intermedia",IF(E1103&gt;=40000,IF(F1103&gt;=7,"Intermedia","Pequeña"),IF(E1103&gt;=20000,"Tipo I_II","Resto")))</f>
        <v>Resto</v>
      </c>
      <c r="L1103" s="2" t="str">
        <f t="shared" si="21"/>
        <v>Resto</v>
      </c>
      <c r="N1103" s="49"/>
      <c r="O1103" s="50"/>
      <c r="P1103" s="50"/>
      <c r="Q1103" s="50"/>
    </row>
    <row r="1104" spans="1:17" x14ac:dyDescent="0.25">
      <c r="A1104" s="61" t="s">
        <v>2127</v>
      </c>
      <c r="B1104" s="65">
        <v>94887</v>
      </c>
      <c r="C1104" s="3" t="s">
        <v>582</v>
      </c>
      <c r="D1104" s="3" t="s">
        <v>2128</v>
      </c>
      <c r="E1104" s="1">
        <f>VLOOKUP($B1104,Conteo_municipios!$A$2:$I$1123,5)</f>
        <v>130</v>
      </c>
      <c r="F1104" s="75">
        <f>VLOOKUP($B1104,Conteo_municipios!$A$2:$I$1123,9)</f>
        <v>6.8999999999999995</v>
      </c>
      <c r="G1104" s="5">
        <v>1</v>
      </c>
      <c r="H1104" s="5">
        <v>0.05</v>
      </c>
      <c r="I1104" s="5" t="s">
        <v>25</v>
      </c>
      <c r="J1104" s="4" t="s">
        <v>243</v>
      </c>
      <c r="K1104" s="1" t="str">
        <f>IF(E1104&gt;=160000,"Intermedia",IF(E1104&gt;=40000,IF(F1104&gt;=7,"Intermedia","Pequeña"),IF(E1104&gt;=20000,"Tipo I_II","Resto")))</f>
        <v>Resto</v>
      </c>
      <c r="L1104" s="2" t="str">
        <f t="shared" si="21"/>
        <v>Resto</v>
      </c>
      <c r="N1104" s="49"/>
      <c r="O1104" s="50"/>
      <c r="P1104" s="50"/>
      <c r="Q1104" s="50"/>
    </row>
    <row r="1105" spans="1:17" x14ac:dyDescent="0.25">
      <c r="A1105" s="61" t="s">
        <v>2147</v>
      </c>
      <c r="B1105" s="65">
        <v>94888</v>
      </c>
      <c r="C1105" s="3" t="s">
        <v>582</v>
      </c>
      <c r="D1105" s="3" t="s">
        <v>2148</v>
      </c>
      <c r="E1105" s="1">
        <f>VLOOKUP($B1105,Conteo_municipios!$A$2:$I$1123,5)</f>
        <v>112</v>
      </c>
      <c r="F1105" s="75">
        <f>VLOOKUP($B1105,Conteo_municipios!$A$2:$I$1123,9)</f>
        <v>4.5</v>
      </c>
      <c r="G1105" s="5">
        <v>1</v>
      </c>
      <c r="H1105" s="5">
        <v>0.05</v>
      </c>
      <c r="I1105" s="5" t="s">
        <v>25</v>
      </c>
      <c r="J1105" s="4" t="s">
        <v>243</v>
      </c>
      <c r="K1105" s="1" t="str">
        <f>IF(E1105&gt;=160000,"Intermedia",IF(E1105&gt;=40000,IF(F1105&gt;=7,"Intermedia","Pequeña"),IF(E1105&gt;=20000,"Tipo I_II","Resto")))</f>
        <v>Resto</v>
      </c>
      <c r="L1105" s="2" t="str">
        <f t="shared" si="21"/>
        <v>Resto</v>
      </c>
      <c r="N1105" s="49"/>
      <c r="O1105" s="50"/>
      <c r="P1105" s="50"/>
      <c r="Q1105" s="50"/>
    </row>
    <row r="1106" spans="1:17" x14ac:dyDescent="0.25">
      <c r="A1106" s="61" t="s">
        <v>240</v>
      </c>
      <c r="B1106" s="65">
        <v>95001</v>
      </c>
      <c r="C1106" s="3" t="s">
        <v>241</v>
      </c>
      <c r="D1106" s="3" t="s">
        <v>242</v>
      </c>
      <c r="E1106" s="1">
        <f>VLOOKUP($B1106,Conteo_municipios!$A$2:$I$1123,5)</f>
        <v>35489</v>
      </c>
      <c r="F1106" s="75">
        <f>VLOOKUP($B1106,Conteo_municipios!$A$2:$I$1123,9)</f>
        <v>3.1</v>
      </c>
      <c r="G1106" s="5">
        <v>1</v>
      </c>
      <c r="H1106" s="5">
        <v>0.05</v>
      </c>
      <c r="I1106" s="5" t="s">
        <v>25</v>
      </c>
      <c r="J1106" s="4" t="s">
        <v>243</v>
      </c>
      <c r="K1106" s="1" t="str">
        <f>IF(E1106&gt;=160000,"Intermedia",IF(E1106&gt;=40000,IF(F1106&gt;=7,"Intermedia","Pequeña"),IF(E1106&gt;=20000,"Tipo I_II","Resto")))</f>
        <v>Tipo I_II</v>
      </c>
      <c r="L1106" s="2" t="str">
        <f t="shared" si="21"/>
        <v>Tipo I_II_L|M</v>
      </c>
      <c r="N1106" s="49"/>
      <c r="O1106" s="50"/>
      <c r="P1106" s="50"/>
      <c r="Q1106" s="50"/>
    </row>
    <row r="1107" spans="1:17" x14ac:dyDescent="0.25">
      <c r="A1107" s="61" t="s">
        <v>803</v>
      </c>
      <c r="B1107" s="65">
        <v>95015</v>
      </c>
      <c r="C1107" s="3" t="s">
        <v>241</v>
      </c>
      <c r="D1107" s="3" t="s">
        <v>553</v>
      </c>
      <c r="E1107" s="1">
        <f>VLOOKUP($B1107,Conteo_municipios!$A$2:$I$1123,5)</f>
        <v>3996</v>
      </c>
      <c r="F1107" s="75">
        <f>VLOOKUP($B1107,Conteo_municipios!$A$2:$I$1123,9)</f>
        <v>3</v>
      </c>
      <c r="G1107" s="5">
        <v>1</v>
      </c>
      <c r="H1107" s="5">
        <v>0.05</v>
      </c>
      <c r="I1107" s="5" t="s">
        <v>25</v>
      </c>
      <c r="J1107" s="4" t="s">
        <v>243</v>
      </c>
      <c r="K1107" s="1" t="str">
        <f>IF(E1107&gt;=160000,"Intermedia",IF(E1107&gt;=40000,IF(F1107&gt;=7,"Intermedia","Pequeña"),IF(E1107&gt;=20000,"Tipo I_II","Resto")))</f>
        <v>Resto</v>
      </c>
      <c r="L1107" s="2" t="str">
        <f t="shared" ref="L1107:L1123" si="22">+IF(K1107="ESPECIAL",D1107,IF(K1107="Resto","Resto",IF(I1107="H",K1107&amp;"_"&amp;I1107,K1107&amp;"_L|M")))</f>
        <v>Resto</v>
      </c>
      <c r="N1107" s="49"/>
      <c r="O1107" s="50"/>
      <c r="P1107" s="50"/>
      <c r="Q1107" s="50"/>
    </row>
    <row r="1108" spans="1:17" x14ac:dyDescent="0.25">
      <c r="A1108" s="61" t="s">
        <v>762</v>
      </c>
      <c r="B1108" s="65">
        <v>95025</v>
      </c>
      <c r="C1108" s="3" t="s">
        <v>241</v>
      </c>
      <c r="D1108" s="3" t="s">
        <v>763</v>
      </c>
      <c r="E1108" s="1">
        <f>VLOOKUP($B1108,Conteo_municipios!$A$2:$I$1123,5)</f>
        <v>4288</v>
      </c>
      <c r="F1108" s="75">
        <f>VLOOKUP($B1108,Conteo_municipios!$A$2:$I$1123,9)</f>
        <v>2.8000000000000003</v>
      </c>
      <c r="G1108" s="5">
        <v>1</v>
      </c>
      <c r="H1108" s="5">
        <v>0.05</v>
      </c>
      <c r="I1108" s="5" t="s">
        <v>25</v>
      </c>
      <c r="J1108" s="4" t="s">
        <v>243</v>
      </c>
      <c r="K1108" s="1" t="str">
        <f>IF(E1108&gt;=160000,"Intermedia",IF(E1108&gt;=40000,IF(F1108&gt;=7,"Intermedia","Pequeña"),IF(E1108&gt;=20000,"Tipo I_II","Resto")))</f>
        <v>Resto</v>
      </c>
      <c r="L1108" s="2" t="str">
        <f t="shared" si="22"/>
        <v>Resto</v>
      </c>
      <c r="N1108" s="49"/>
      <c r="O1108" s="50"/>
      <c r="P1108" s="50"/>
      <c r="Q1108" s="50"/>
    </row>
    <row r="1109" spans="1:17" x14ac:dyDescent="0.25">
      <c r="A1109" s="61" t="s">
        <v>1665</v>
      </c>
      <c r="B1109" s="65">
        <v>95200</v>
      </c>
      <c r="C1109" s="3" t="s">
        <v>241</v>
      </c>
      <c r="D1109" s="3" t="s">
        <v>1037</v>
      </c>
      <c r="E1109" s="1">
        <f>VLOOKUP($B1109,Conteo_municipios!$A$2:$I$1123,5)</f>
        <v>1932</v>
      </c>
      <c r="F1109" s="75">
        <f>VLOOKUP($B1109,Conteo_municipios!$A$2:$I$1123,9)</f>
        <v>2.5</v>
      </c>
      <c r="G1109" s="5">
        <v>1</v>
      </c>
      <c r="H1109" s="5">
        <v>0.05</v>
      </c>
      <c r="I1109" s="5" t="s">
        <v>25</v>
      </c>
      <c r="J1109" s="4" t="s">
        <v>243</v>
      </c>
      <c r="K1109" s="1" t="str">
        <f>IF(E1109&gt;=160000,"Intermedia",IF(E1109&gt;=40000,IF(F1109&gt;=7,"Intermedia","Pequeña"),IF(E1109&gt;=20000,"Tipo I_II","Resto")))</f>
        <v>Resto</v>
      </c>
      <c r="L1109" s="2" t="str">
        <f t="shared" si="22"/>
        <v>Resto</v>
      </c>
      <c r="N1109" s="49"/>
      <c r="O1109" s="50"/>
      <c r="P1109" s="50"/>
      <c r="Q1109" s="50"/>
    </row>
    <row r="1110" spans="1:17" x14ac:dyDescent="0.25">
      <c r="A1110" s="61" t="s">
        <v>484</v>
      </c>
      <c r="B1110" s="65">
        <v>97001</v>
      </c>
      <c r="C1110" s="3" t="s">
        <v>485</v>
      </c>
      <c r="D1110" s="3" t="s">
        <v>486</v>
      </c>
      <c r="E1110" s="1">
        <f>VLOOKUP($B1110,Conteo_municipios!$A$2:$I$1123,5)</f>
        <v>8358</v>
      </c>
      <c r="F1110" s="75">
        <f>VLOOKUP($B1110,Conteo_municipios!$A$2:$I$1123,9)</f>
        <v>4.1999999999999993</v>
      </c>
      <c r="G1110" s="5">
        <v>1</v>
      </c>
      <c r="H1110" s="5">
        <v>0.05</v>
      </c>
      <c r="I1110" s="5" t="s">
        <v>25</v>
      </c>
      <c r="J1110" s="4" t="s">
        <v>243</v>
      </c>
      <c r="K1110" s="1" t="str">
        <f>IF(E1110&gt;=160000,"Intermedia",IF(E1110&gt;=40000,IF(F1110&gt;=7,"Intermedia","Pequeña"),IF(E1110&gt;=20000,"Tipo I_II","Resto")))</f>
        <v>Resto</v>
      </c>
      <c r="L1110" s="2" t="str">
        <f t="shared" si="22"/>
        <v>Resto</v>
      </c>
      <c r="N1110" s="49"/>
      <c r="O1110" s="50"/>
      <c r="P1110" s="50"/>
      <c r="Q1110" s="50"/>
    </row>
    <row r="1111" spans="1:17" x14ac:dyDescent="0.25">
      <c r="A1111" s="61" t="s">
        <v>1972</v>
      </c>
      <c r="B1111" s="65">
        <v>97161</v>
      </c>
      <c r="C1111" s="3" t="s">
        <v>485</v>
      </c>
      <c r="D1111" s="3" t="s">
        <v>1973</v>
      </c>
      <c r="E1111" s="1">
        <f>VLOOKUP($B1111,Conteo_municipios!$A$2:$I$1123,5)</f>
        <v>805</v>
      </c>
      <c r="F1111" s="75">
        <f>VLOOKUP($B1111,Conteo_municipios!$A$2:$I$1123,9)</f>
        <v>4.6999999999999993</v>
      </c>
      <c r="G1111" s="5">
        <v>1</v>
      </c>
      <c r="H1111" s="5">
        <v>0.05</v>
      </c>
      <c r="I1111" s="5" t="s">
        <v>25</v>
      </c>
      <c r="J1111" s="4" t="s">
        <v>243</v>
      </c>
      <c r="K1111" s="1" t="str">
        <f>IF(E1111&gt;=160000,"Intermedia",IF(E1111&gt;=40000,IF(F1111&gt;=7,"Intermedia","Pequeña"),IF(E1111&gt;=20000,"Tipo I_II","Resto")))</f>
        <v>Resto</v>
      </c>
      <c r="L1111" s="2" t="str">
        <f t="shared" si="22"/>
        <v>Resto</v>
      </c>
      <c r="N1111" s="49"/>
      <c r="O1111" s="50"/>
      <c r="P1111" s="50"/>
      <c r="Q1111" s="50"/>
    </row>
    <row r="1112" spans="1:17" x14ac:dyDescent="0.25">
      <c r="A1112" s="61" t="s">
        <v>2118</v>
      </c>
      <c r="B1112" s="65">
        <v>97511</v>
      </c>
      <c r="C1112" s="3" t="s">
        <v>485</v>
      </c>
      <c r="D1112" s="3" t="s">
        <v>2119</v>
      </c>
      <c r="E1112" s="1">
        <f>VLOOKUP($B1112,Conteo_municipios!$A$2:$I$1123,5)</f>
        <v>136</v>
      </c>
      <c r="F1112" s="75">
        <f>VLOOKUP($B1112,Conteo_municipios!$A$2:$I$1123,9)</f>
        <v>3.7</v>
      </c>
      <c r="G1112" s="5">
        <v>1</v>
      </c>
      <c r="H1112" s="5">
        <v>0.05</v>
      </c>
      <c r="I1112" s="5" t="s">
        <v>25</v>
      </c>
      <c r="J1112" s="4" t="s">
        <v>243</v>
      </c>
      <c r="K1112" s="1" t="str">
        <f>IF(E1112&gt;=160000,"Intermedia",IF(E1112&gt;=40000,IF(F1112&gt;=7,"Intermedia","Pequeña"),IF(E1112&gt;=20000,"Tipo I_II","Resto")))</f>
        <v>Resto</v>
      </c>
      <c r="L1112" s="2" t="str">
        <f t="shared" si="22"/>
        <v>Resto</v>
      </c>
      <c r="N1112" s="49"/>
      <c r="O1112" s="50"/>
      <c r="P1112" s="50"/>
      <c r="Q1112" s="50"/>
    </row>
    <row r="1113" spans="1:17" x14ac:dyDescent="0.25">
      <c r="A1113" s="61" t="s">
        <v>2110</v>
      </c>
      <c r="B1113" s="65">
        <v>97666</v>
      </c>
      <c r="C1113" s="3" t="s">
        <v>485</v>
      </c>
      <c r="D1113" s="3" t="s">
        <v>2111</v>
      </c>
      <c r="E1113" s="1">
        <f>VLOOKUP($B1113,Conteo_municipios!$A$2:$I$1123,5)</f>
        <v>500</v>
      </c>
      <c r="F1113" s="75">
        <f>VLOOKUP($B1113,Conteo_municipios!$A$2:$I$1123,9)</f>
        <v>4.5999999999999996</v>
      </c>
      <c r="G1113" s="5">
        <v>1</v>
      </c>
      <c r="H1113" s="5">
        <v>0.05</v>
      </c>
      <c r="I1113" s="5" t="s">
        <v>25</v>
      </c>
      <c r="J1113" s="4" t="s">
        <v>243</v>
      </c>
      <c r="K1113" s="1" t="str">
        <f>IF(E1113&gt;=160000,"Intermedia",IF(E1113&gt;=40000,IF(F1113&gt;=7,"Intermedia","Pequeña"),IF(E1113&gt;=20000,"Tipo I_II","Resto")))</f>
        <v>Resto</v>
      </c>
      <c r="L1113" s="2" t="str">
        <f t="shared" si="22"/>
        <v>Resto</v>
      </c>
      <c r="N1113" s="49"/>
      <c r="O1113" s="50"/>
      <c r="P1113" s="50"/>
      <c r="Q1113" s="50"/>
    </row>
    <row r="1114" spans="1:17" x14ac:dyDescent="0.25">
      <c r="A1114" s="61" t="s">
        <v>2145</v>
      </c>
      <c r="B1114" s="65">
        <v>97777</v>
      </c>
      <c r="C1114" s="3" t="s">
        <v>485</v>
      </c>
      <c r="D1114" s="3" t="s">
        <v>2146</v>
      </c>
      <c r="E1114" s="1">
        <f>VLOOKUP($B1114,Conteo_municipios!$A$2:$I$1123,5)</f>
        <v>68</v>
      </c>
      <c r="F1114" s="75">
        <f>VLOOKUP($B1114,Conteo_municipios!$A$2:$I$1123,9)</f>
        <v>3.4</v>
      </c>
      <c r="G1114" s="5">
        <v>1</v>
      </c>
      <c r="H1114" s="5">
        <v>0.05</v>
      </c>
      <c r="I1114" s="5" t="s">
        <v>25</v>
      </c>
      <c r="J1114" s="4" t="s">
        <v>243</v>
      </c>
      <c r="K1114" s="1" t="str">
        <f>IF(E1114&gt;=160000,"Intermedia",IF(E1114&gt;=40000,IF(F1114&gt;=7,"Intermedia","Pequeña"),IF(E1114&gt;=20000,"Tipo I_II","Resto")))</f>
        <v>Resto</v>
      </c>
      <c r="L1114" s="2" t="str">
        <f t="shared" si="22"/>
        <v>Resto</v>
      </c>
      <c r="N1114" s="49"/>
      <c r="O1114" s="50"/>
      <c r="P1114" s="50"/>
      <c r="Q1114" s="50"/>
    </row>
    <row r="1115" spans="1:17" x14ac:dyDescent="0.25">
      <c r="A1115" s="61" t="s">
        <v>2142</v>
      </c>
      <c r="B1115" s="65">
        <v>97889</v>
      </c>
      <c r="C1115" s="3" t="s">
        <v>485</v>
      </c>
      <c r="D1115" s="3" t="s">
        <v>2143</v>
      </c>
      <c r="E1115" s="1">
        <f>VLOOKUP($B1115,Conteo_municipios!$A$2:$I$1123,5)</f>
        <v>12</v>
      </c>
      <c r="F1115" s="75">
        <f>VLOOKUP($B1115,Conteo_municipios!$A$2:$I$1123,9)</f>
        <v>1.8</v>
      </c>
      <c r="G1115" s="5">
        <v>1</v>
      </c>
      <c r="H1115" s="5">
        <v>0.05</v>
      </c>
      <c r="I1115" s="5" t="s">
        <v>25</v>
      </c>
      <c r="J1115" s="4" t="s">
        <v>243</v>
      </c>
      <c r="K1115" s="1" t="str">
        <f>IF(E1115&gt;=160000,"Intermedia",IF(E1115&gt;=40000,IF(F1115&gt;=7,"Intermedia","Pequeña"),IF(E1115&gt;=20000,"Tipo I_II","Resto")))</f>
        <v>Resto</v>
      </c>
      <c r="L1115" s="2" t="str">
        <f t="shared" si="22"/>
        <v>Resto</v>
      </c>
      <c r="N1115" s="49"/>
      <c r="O1115" s="50"/>
      <c r="P1115" s="50"/>
      <c r="Q1115" s="50"/>
    </row>
    <row r="1116" spans="1:17" x14ac:dyDescent="0.25">
      <c r="A1116" s="61" t="s">
        <v>624</v>
      </c>
      <c r="B1116" s="65">
        <v>99001</v>
      </c>
      <c r="C1116" s="3" t="s">
        <v>625</v>
      </c>
      <c r="D1116" s="3" t="s">
        <v>626</v>
      </c>
      <c r="E1116" s="1">
        <f>VLOOKUP($B1116,Conteo_municipios!$A$2:$I$1123,5)</f>
        <v>13713</v>
      </c>
      <c r="F1116" s="75">
        <f>VLOOKUP($B1116,Conteo_municipios!$A$2:$I$1123,9)</f>
        <v>3.3000000000000003</v>
      </c>
      <c r="G1116" s="5">
        <v>1</v>
      </c>
      <c r="H1116" s="5">
        <v>0.05</v>
      </c>
      <c r="I1116" s="5" t="s">
        <v>25</v>
      </c>
      <c r="J1116" s="4" t="s">
        <v>52</v>
      </c>
      <c r="K1116" s="1" t="str">
        <f>IF(E1116&gt;=160000,"Intermedia",IF(E1116&gt;=40000,IF(F1116&gt;=7,"Intermedia","Pequeña"),IF(E1116&gt;=20000,"Tipo I_II","Resto")))</f>
        <v>Resto</v>
      </c>
      <c r="L1116" s="2" t="str">
        <f t="shared" si="22"/>
        <v>Resto</v>
      </c>
      <c r="N1116" s="49"/>
      <c r="O1116" s="50"/>
      <c r="P1116" s="50"/>
      <c r="Q1116" s="50"/>
    </row>
    <row r="1117" spans="1:17" x14ac:dyDescent="0.25">
      <c r="A1117" s="61" t="s">
        <v>1022</v>
      </c>
      <c r="B1117" s="65">
        <v>99524</v>
      </c>
      <c r="C1117" s="3" t="s">
        <v>625</v>
      </c>
      <c r="D1117" s="3" t="s">
        <v>1023</v>
      </c>
      <c r="E1117" s="1">
        <f>VLOOKUP($B1117,Conteo_municipios!$A$2:$I$1123,5)</f>
        <v>5568</v>
      </c>
      <c r="F1117" s="75">
        <f>VLOOKUP($B1117,Conteo_municipios!$A$2:$I$1123,9)</f>
        <v>3</v>
      </c>
      <c r="G1117" s="5">
        <v>1</v>
      </c>
      <c r="H1117" s="5">
        <v>0.05</v>
      </c>
      <c r="I1117" s="5" t="s">
        <v>25</v>
      </c>
      <c r="J1117" s="4" t="s">
        <v>52</v>
      </c>
      <c r="K1117" s="1" t="str">
        <f>IF(E1117&gt;=160000,"Intermedia",IF(E1117&gt;=40000,IF(F1117&gt;=7,"Intermedia","Pequeña"),IF(E1117&gt;=20000,"Tipo I_II","Resto")))</f>
        <v>Resto</v>
      </c>
      <c r="L1117" s="2" t="str">
        <f t="shared" si="22"/>
        <v>Resto</v>
      </c>
      <c r="N1117" s="49"/>
      <c r="O1117" s="50"/>
      <c r="P1117" s="50"/>
      <c r="Q1117" s="50"/>
    </row>
    <row r="1118" spans="1:17" x14ac:dyDescent="0.25">
      <c r="A1118" s="61" t="s">
        <v>1569</v>
      </c>
      <c r="B1118" s="65">
        <v>99624</v>
      </c>
      <c r="C1118" s="3" t="s">
        <v>625</v>
      </c>
      <c r="D1118" s="3" t="s">
        <v>1570</v>
      </c>
      <c r="E1118" s="1">
        <f>VLOOKUP($B1118,Conteo_municipios!$A$2:$I$1123,5)</f>
        <v>2364</v>
      </c>
      <c r="F1118" s="75">
        <f>VLOOKUP($B1118,Conteo_municipios!$A$2:$I$1123,9)</f>
        <v>3.4</v>
      </c>
      <c r="G1118" s="5">
        <v>1</v>
      </c>
      <c r="H1118" s="5">
        <v>0.05</v>
      </c>
      <c r="I1118" s="5" t="s">
        <v>25</v>
      </c>
      <c r="J1118" s="4" t="s">
        <v>52</v>
      </c>
      <c r="K1118" s="1" t="str">
        <f>IF(E1118&gt;=160000,"Intermedia",IF(E1118&gt;=40000,IF(F1118&gt;=7,"Intermedia","Pequeña"),IF(E1118&gt;=20000,"Tipo I_II","Resto")))</f>
        <v>Resto</v>
      </c>
      <c r="L1118" s="2" t="str">
        <f t="shared" si="22"/>
        <v>Resto</v>
      </c>
      <c r="N1118" s="49"/>
      <c r="O1118" s="50"/>
      <c r="P1118" s="50"/>
      <c r="Q1118" s="50"/>
    </row>
    <row r="1119" spans="1:17" x14ac:dyDescent="0.25">
      <c r="A1119" s="61" t="s">
        <v>1067</v>
      </c>
      <c r="B1119" s="65">
        <v>99773</v>
      </c>
      <c r="C1119" s="3" t="s">
        <v>625</v>
      </c>
      <c r="D1119" s="3" t="s">
        <v>1068</v>
      </c>
      <c r="E1119" s="1">
        <f>VLOOKUP($B1119,Conteo_municipios!$A$2:$I$1123,5)</f>
        <v>3324</v>
      </c>
      <c r="F1119" s="75">
        <f>VLOOKUP($B1119,Conteo_municipios!$A$2:$I$1123,9)</f>
        <v>3</v>
      </c>
      <c r="G1119" s="5">
        <v>1</v>
      </c>
      <c r="H1119" s="5">
        <v>0.05</v>
      </c>
      <c r="I1119" s="5" t="s">
        <v>25</v>
      </c>
      <c r="J1119" s="4" t="s">
        <v>52</v>
      </c>
      <c r="K1119" s="1" t="str">
        <f>IF(E1119&gt;=160000,"Intermedia",IF(E1119&gt;=40000,IF(F1119&gt;=7,"Intermedia","Pequeña"),IF(E1119&gt;=20000,"Tipo I_II","Resto")))</f>
        <v>Resto</v>
      </c>
      <c r="L1119" s="2" t="str">
        <f t="shared" si="22"/>
        <v>Resto</v>
      </c>
      <c r="N1119" s="49"/>
      <c r="O1119" s="50"/>
      <c r="P1119" s="50"/>
      <c r="Q1119" s="50"/>
    </row>
    <row r="1120" spans="1:17" x14ac:dyDescent="0.25">
      <c r="A1120" s="292" t="s">
        <v>2430</v>
      </c>
      <c r="B1120" s="292">
        <v>13490</v>
      </c>
      <c r="C1120" s="293" t="s">
        <v>29</v>
      </c>
      <c r="D1120" s="293" t="s">
        <v>2431</v>
      </c>
      <c r="E1120" s="1">
        <f>VLOOKUP($B1120,Conteo_municipios!$A$2:$I$1123,5)</f>
        <v>3187</v>
      </c>
      <c r="F1120" s="75">
        <f>VLOOKUP($B1120,Conteo_municipios!$A$2:$I$1123,9)</f>
        <v>4.5999999999999996</v>
      </c>
      <c r="G1120" s="6">
        <v>3</v>
      </c>
      <c r="H1120" s="6">
        <v>0.15</v>
      </c>
      <c r="I1120" s="6" t="s">
        <v>12</v>
      </c>
      <c r="J1120" s="6" t="s">
        <v>26</v>
      </c>
      <c r="K1120" s="1" t="str">
        <f t="shared" ref="K1120:K1123" si="23">IF(E1120&gt;=160000,"Intermedia",IF(E1120&gt;=40000,IF(F1120&gt;=7,"Intermedia","Pequeña"),IF(E1120&gt;=20000,"Tipo I_II","Resto")))</f>
        <v>Resto</v>
      </c>
      <c r="L1120" s="2" t="str">
        <f t="shared" si="22"/>
        <v>Resto</v>
      </c>
    </row>
    <row r="1121" spans="1:12" x14ac:dyDescent="0.25">
      <c r="A1121" s="292" t="s">
        <v>2426</v>
      </c>
      <c r="B1121" s="292">
        <v>19300</v>
      </c>
      <c r="C1121" s="293" t="s">
        <v>81</v>
      </c>
      <c r="D1121" s="293" t="s">
        <v>2427</v>
      </c>
      <c r="E1121" s="1">
        <f>VLOOKUP($B1121,Conteo_municipios!$A$2:$I$1123,5)</f>
        <v>16404</v>
      </c>
      <c r="F1121" s="75">
        <f>VLOOKUP($B1121,Conteo_municipios!$A$2:$I$1123,9)</f>
        <v>4.3</v>
      </c>
      <c r="G1121" s="6">
        <v>5</v>
      </c>
      <c r="H1121" s="6">
        <v>0.25</v>
      </c>
      <c r="I1121" s="6" t="s">
        <v>21</v>
      </c>
      <c r="J1121" s="6" t="s">
        <v>13</v>
      </c>
      <c r="K1121" s="1" t="str">
        <f t="shared" si="23"/>
        <v>Resto</v>
      </c>
      <c r="L1121" s="2" t="str">
        <f t="shared" si="22"/>
        <v>Resto</v>
      </c>
    </row>
    <row r="1122" spans="1:12" x14ac:dyDescent="0.25">
      <c r="A1122" s="292" t="s">
        <v>2432</v>
      </c>
      <c r="B1122" s="292">
        <v>23682</v>
      </c>
      <c r="C1122" s="293" t="s">
        <v>73</v>
      </c>
      <c r="D1122" s="293" t="s">
        <v>2433</v>
      </c>
      <c r="E1122" s="1">
        <f>VLOOKUP($B1122,Conteo_municipios!$A$2:$I$1123,5)</f>
        <v>7341</v>
      </c>
      <c r="F1122" s="75">
        <f>VLOOKUP($B1122,Conteo_municipios!$A$2:$I$1123,9)</f>
        <v>4.3</v>
      </c>
      <c r="G1122" s="6">
        <v>3</v>
      </c>
      <c r="H1122" s="6">
        <v>0.15</v>
      </c>
      <c r="I1122" s="6" t="s">
        <v>12</v>
      </c>
      <c r="J1122" s="6" t="s">
        <v>26</v>
      </c>
      <c r="K1122" s="1" t="str">
        <f t="shared" si="23"/>
        <v>Resto</v>
      </c>
      <c r="L1122" s="2" t="str">
        <f t="shared" si="22"/>
        <v>Resto</v>
      </c>
    </row>
    <row r="1123" spans="1:12" x14ac:dyDescent="0.25">
      <c r="A1123" s="292" t="s">
        <v>2428</v>
      </c>
      <c r="B1123" s="292">
        <v>23815</v>
      </c>
      <c r="C1123" s="293" t="s">
        <v>73</v>
      </c>
      <c r="D1123" s="293" t="s">
        <v>2429</v>
      </c>
      <c r="E1123" s="1">
        <f>VLOOKUP($B1123,Conteo_municipios!$A$2:$I$1123,5)</f>
        <v>8250</v>
      </c>
      <c r="F1123" s="75">
        <f>VLOOKUP($B1123,Conteo_municipios!$A$2:$I$1123,9)</f>
        <v>11.4</v>
      </c>
      <c r="G1123" s="6">
        <v>2</v>
      </c>
      <c r="H1123" s="6">
        <v>0.1</v>
      </c>
      <c r="I1123" s="6" t="s">
        <v>25</v>
      </c>
      <c r="J1123" s="6" t="s">
        <v>26</v>
      </c>
      <c r="K1123" s="1" t="str">
        <f t="shared" si="23"/>
        <v>Resto</v>
      </c>
      <c r="L1123" s="2" t="str">
        <f t="shared" si="22"/>
        <v>Resto</v>
      </c>
    </row>
  </sheetData>
  <sheetProtection selectLockedCells="1" selectUnlockedCells="1"/>
  <autoFilter ref="A1:L1123">
    <sortState ref="A2:L1120">
      <sortCondition ref="B1:B1120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1123"/>
  <sheetViews>
    <sheetView topLeftCell="A1107" workbookViewId="0">
      <selection activeCell="I1123" sqref="I1123"/>
    </sheetView>
  </sheetViews>
  <sheetFormatPr baseColWidth="10" defaultRowHeight="15" x14ac:dyDescent="0.25"/>
  <cols>
    <col min="1" max="1" width="6" bestFit="1" customWidth="1"/>
    <col min="2" max="2" width="17.7109375" bestFit="1" customWidth="1"/>
    <col min="3" max="3" width="19.5703125" bestFit="1" customWidth="1"/>
    <col min="4" max="4" width="14" bestFit="1" customWidth="1"/>
    <col min="5" max="5" width="15.85546875" bestFit="1" customWidth="1"/>
    <col min="6" max="6" width="17.7109375" bestFit="1" customWidth="1"/>
    <col min="7" max="7" width="13.85546875" bestFit="1" customWidth="1"/>
    <col min="8" max="8" width="34.42578125" bestFit="1" customWidth="1"/>
  </cols>
  <sheetData>
    <row r="1" spans="1:9" x14ac:dyDescent="0.25">
      <c r="A1" t="s">
        <v>2344</v>
      </c>
      <c r="B1" t="s">
        <v>2345</v>
      </c>
      <c r="C1" t="s">
        <v>2346</v>
      </c>
      <c r="D1" t="s">
        <v>2347</v>
      </c>
      <c r="E1" t="s">
        <v>2348</v>
      </c>
      <c r="F1" t="s">
        <v>2349</v>
      </c>
      <c r="G1" t="s">
        <v>2350</v>
      </c>
      <c r="H1" t="s">
        <v>2351</v>
      </c>
      <c r="I1" t="s">
        <v>2352</v>
      </c>
    </row>
    <row r="2" spans="1:9" x14ac:dyDescent="0.25">
      <c r="A2">
        <v>5001</v>
      </c>
      <c r="B2" s="66">
        <v>928</v>
      </c>
      <c r="C2" s="66">
        <v>228726</v>
      </c>
      <c r="D2" s="66">
        <v>19520</v>
      </c>
      <c r="E2" s="66">
        <v>2339040</v>
      </c>
      <c r="F2" s="66">
        <v>229654</v>
      </c>
      <c r="G2" s="66">
        <v>2358560</v>
      </c>
      <c r="H2" s="66" t="str">
        <f>VLOOKUP(A2,[1]Hoja1!$A$2:$D$1122,2)</f>
        <v>MEDELLÍN</v>
      </c>
      <c r="I2" s="67">
        <f>ROUNDUP(E2/C2,1)</f>
        <v>10.299999999999999</v>
      </c>
    </row>
    <row r="3" spans="1:9" x14ac:dyDescent="0.25">
      <c r="A3">
        <v>5002</v>
      </c>
      <c r="B3" s="73">
        <v>132</v>
      </c>
      <c r="C3" s="73">
        <v>2530</v>
      </c>
      <c r="D3" s="73">
        <v>10202</v>
      </c>
      <c r="E3" s="73">
        <v>7360</v>
      </c>
      <c r="F3" s="73">
        <v>2662</v>
      </c>
      <c r="G3" s="73">
        <v>17562</v>
      </c>
      <c r="H3" s="73" t="str">
        <f>VLOOKUP(A3,[1]Hoja1!$A$2:$D$1122,2)</f>
        <v>ABEJORRAL</v>
      </c>
      <c r="I3" s="74">
        <f t="shared" ref="I3:I66" si="0">ROUNDUP(E3/C3,1)</f>
        <v>3</v>
      </c>
    </row>
    <row r="4" spans="1:9" x14ac:dyDescent="0.25">
      <c r="A4">
        <v>5004</v>
      </c>
      <c r="B4" s="73">
        <v>74</v>
      </c>
      <c r="C4" s="73">
        <v>305</v>
      </c>
      <c r="D4" s="73">
        <v>1343</v>
      </c>
      <c r="E4" s="73">
        <v>796</v>
      </c>
      <c r="F4" s="73">
        <v>379</v>
      </c>
      <c r="G4" s="73">
        <v>2139</v>
      </c>
      <c r="H4" s="73" t="str">
        <f>VLOOKUP(A4,[1]Hoja1!$A$2:$D$1122,2)</f>
        <v>ABRIAQUÍ</v>
      </c>
      <c r="I4" s="74">
        <f t="shared" si="0"/>
        <v>2.7</v>
      </c>
    </row>
    <row r="5" spans="1:9" x14ac:dyDescent="0.25">
      <c r="A5">
        <v>5021</v>
      </c>
      <c r="B5" s="73">
        <v>46</v>
      </c>
      <c r="C5" s="73">
        <v>660</v>
      </c>
      <c r="D5" s="73">
        <v>1624</v>
      </c>
      <c r="E5" s="73">
        <v>2201</v>
      </c>
      <c r="F5" s="73">
        <v>706</v>
      </c>
      <c r="G5" s="73">
        <v>3825</v>
      </c>
      <c r="H5" s="73" t="str">
        <f>VLOOKUP(A5,[1]Hoja1!$A$2:$D$1122,2)</f>
        <v>ALEJANDRÍA</v>
      </c>
      <c r="I5" s="74">
        <f t="shared" si="0"/>
        <v>3.4</v>
      </c>
    </row>
    <row r="6" spans="1:9" x14ac:dyDescent="0.25">
      <c r="A6">
        <v>5030</v>
      </c>
      <c r="B6" s="73">
        <v>144</v>
      </c>
      <c r="C6" s="73">
        <v>5024</v>
      </c>
      <c r="D6" s="73">
        <v>5655</v>
      </c>
      <c r="E6" s="73">
        <v>21020</v>
      </c>
      <c r="F6" s="73">
        <v>5168</v>
      </c>
      <c r="G6" s="73">
        <v>26675</v>
      </c>
      <c r="H6" s="73" t="str">
        <f>VLOOKUP(A6,[1]Hoja1!$A$2:$D$1122,2)</f>
        <v>AMAGÁ</v>
      </c>
      <c r="I6" s="74">
        <f t="shared" si="0"/>
        <v>4.1999999999999993</v>
      </c>
    </row>
    <row r="7" spans="1:9" x14ac:dyDescent="0.25">
      <c r="A7">
        <v>5031</v>
      </c>
      <c r="B7" s="73">
        <v>377</v>
      </c>
      <c r="C7" s="73">
        <v>3594</v>
      </c>
      <c r="D7" s="73">
        <v>8026</v>
      </c>
      <c r="E7" s="73">
        <v>11750</v>
      </c>
      <c r="F7" s="73">
        <v>3971</v>
      </c>
      <c r="G7" s="73">
        <v>19776</v>
      </c>
      <c r="H7" s="73" t="str">
        <f>VLOOKUP(A7,[1]Hoja1!$A$2:$D$1122,2)</f>
        <v>AMALFI</v>
      </c>
      <c r="I7" s="74">
        <f t="shared" si="0"/>
        <v>3.3000000000000003</v>
      </c>
    </row>
    <row r="8" spans="1:9" x14ac:dyDescent="0.25">
      <c r="A8">
        <v>5034</v>
      </c>
      <c r="B8" s="73">
        <v>150</v>
      </c>
      <c r="C8" s="73">
        <v>3799</v>
      </c>
      <c r="D8" s="73">
        <v>15349</v>
      </c>
      <c r="E8" s="73">
        <v>21521</v>
      </c>
      <c r="F8" s="73">
        <v>3949</v>
      </c>
      <c r="G8" s="73">
        <v>36870</v>
      </c>
      <c r="H8" s="73" t="str">
        <f>VLOOKUP(A8,[1]Hoja1!$A$2:$D$1122,2)</f>
        <v>ANDES</v>
      </c>
      <c r="I8" s="74">
        <f t="shared" si="0"/>
        <v>5.6999999999999993</v>
      </c>
    </row>
    <row r="9" spans="1:9" x14ac:dyDescent="0.25">
      <c r="A9">
        <v>5036</v>
      </c>
      <c r="B9" s="73">
        <v>65</v>
      </c>
      <c r="C9" s="73">
        <v>904</v>
      </c>
      <c r="D9" s="73">
        <v>2073</v>
      </c>
      <c r="E9" s="73">
        <v>2937</v>
      </c>
      <c r="F9" s="73">
        <v>969</v>
      </c>
      <c r="G9" s="73">
        <v>5010</v>
      </c>
      <c r="H9" s="73" t="str">
        <f>VLOOKUP(A9,[1]Hoja1!$A$2:$D$1122,2)</f>
        <v>ANGELÓPOLIS</v>
      </c>
      <c r="I9" s="74">
        <f t="shared" si="0"/>
        <v>3.3000000000000003</v>
      </c>
    </row>
    <row r="10" spans="1:9" x14ac:dyDescent="0.25">
      <c r="A10">
        <v>5038</v>
      </c>
      <c r="B10" s="73">
        <v>137</v>
      </c>
      <c r="C10" s="73">
        <v>859</v>
      </c>
      <c r="D10" s="73">
        <v>7731</v>
      </c>
      <c r="E10" s="73">
        <v>2762</v>
      </c>
      <c r="F10" s="73">
        <v>996</v>
      </c>
      <c r="G10" s="73">
        <v>10493</v>
      </c>
      <c r="H10" s="73" t="str">
        <f>VLOOKUP(A10,[1]Hoja1!$A$2:$D$1122,2)</f>
        <v>ANGOSTURA</v>
      </c>
      <c r="I10" s="74">
        <f t="shared" si="0"/>
        <v>3.3000000000000003</v>
      </c>
    </row>
    <row r="11" spans="1:9" x14ac:dyDescent="0.25">
      <c r="A11">
        <v>5040</v>
      </c>
      <c r="B11" s="73">
        <v>446</v>
      </c>
      <c r="C11" s="73">
        <v>1867</v>
      </c>
      <c r="D11" s="73">
        <v>6822</v>
      </c>
      <c r="E11" s="73">
        <v>7627</v>
      </c>
      <c r="F11" s="73">
        <v>2313</v>
      </c>
      <c r="G11" s="73">
        <v>14449</v>
      </c>
      <c r="H11" s="73" t="str">
        <f>VLOOKUP(A11,[1]Hoja1!$A$2:$D$1122,2)</f>
        <v>ANORÍ</v>
      </c>
      <c r="I11" s="74">
        <f t="shared" si="0"/>
        <v>4.0999999999999996</v>
      </c>
    </row>
    <row r="12" spans="1:9" x14ac:dyDescent="0.25">
      <c r="A12">
        <v>5042</v>
      </c>
      <c r="B12" s="73">
        <v>212</v>
      </c>
      <c r="C12" s="73">
        <v>4562</v>
      </c>
      <c r="D12" s="73">
        <v>6984</v>
      </c>
      <c r="E12" s="73">
        <v>15959</v>
      </c>
      <c r="F12" s="73">
        <v>4774</v>
      </c>
      <c r="G12" s="73">
        <v>22943</v>
      </c>
      <c r="H12" s="73" t="str">
        <f>VLOOKUP(A12,[1]Hoja1!$A$2:$D$1122,2)</f>
        <v>SANTA FÉ DE ANTIOQUIA</v>
      </c>
      <c r="I12" s="74">
        <f t="shared" si="0"/>
        <v>3.5</v>
      </c>
    </row>
    <row r="13" spans="1:9" x14ac:dyDescent="0.25">
      <c r="A13">
        <v>5044</v>
      </c>
      <c r="B13" s="73">
        <v>132</v>
      </c>
      <c r="C13" s="73">
        <v>617</v>
      </c>
      <c r="D13" s="73">
        <v>4400</v>
      </c>
      <c r="E13" s="73">
        <v>1982</v>
      </c>
      <c r="F13" s="73">
        <v>749</v>
      </c>
      <c r="G13" s="73">
        <v>6382</v>
      </c>
      <c r="H13" s="73" t="str">
        <f>VLOOKUP(A13,[1]Hoja1!$A$2:$D$1122,2)</f>
        <v>ANZÁ</v>
      </c>
      <c r="I13" s="74">
        <f t="shared" si="0"/>
        <v>3.3000000000000003</v>
      </c>
    </row>
    <row r="14" spans="1:9" x14ac:dyDescent="0.25">
      <c r="A14">
        <v>5045</v>
      </c>
      <c r="B14" s="71">
        <v>322</v>
      </c>
      <c r="C14" s="71">
        <v>21491</v>
      </c>
      <c r="D14" s="71">
        <v>6959</v>
      </c>
      <c r="E14" s="71">
        <v>105053</v>
      </c>
      <c r="F14" s="71">
        <v>21813</v>
      </c>
      <c r="G14" s="71">
        <v>112012</v>
      </c>
      <c r="H14" s="71" t="str">
        <f>VLOOKUP(A14,[1]Hoja1!$A$2:$D$1122,2)</f>
        <v>APARTADÓ</v>
      </c>
      <c r="I14" s="74">
        <f t="shared" si="0"/>
        <v>4.8999999999999995</v>
      </c>
    </row>
    <row r="15" spans="1:9" x14ac:dyDescent="0.25">
      <c r="A15">
        <v>5051</v>
      </c>
      <c r="B15" s="73">
        <v>744</v>
      </c>
      <c r="C15" s="73">
        <v>3320</v>
      </c>
      <c r="D15" s="73">
        <v>14139</v>
      </c>
      <c r="E15" s="73">
        <v>12123</v>
      </c>
      <c r="F15" s="73">
        <v>4064</v>
      </c>
      <c r="G15" s="73">
        <v>26262</v>
      </c>
      <c r="H15" s="73" t="str">
        <f>VLOOKUP(A15,[1]Hoja1!$A$2:$D$1122,2)</f>
        <v>ARBOLETES</v>
      </c>
      <c r="I15" s="74">
        <f t="shared" si="0"/>
        <v>3.7</v>
      </c>
    </row>
    <row r="16" spans="1:9" x14ac:dyDescent="0.25">
      <c r="A16">
        <v>5055</v>
      </c>
      <c r="B16" s="73">
        <v>53</v>
      </c>
      <c r="C16" s="73">
        <v>762</v>
      </c>
      <c r="D16" s="73">
        <v>3752</v>
      </c>
      <c r="E16" s="73">
        <v>2973</v>
      </c>
      <c r="F16" s="73">
        <v>815</v>
      </c>
      <c r="G16" s="73">
        <v>6725</v>
      </c>
      <c r="H16" s="73" t="str">
        <f>VLOOKUP(A16,[1]Hoja1!$A$2:$D$1122,2)</f>
        <v>ARGELIA</v>
      </c>
      <c r="I16" s="74">
        <f t="shared" si="0"/>
        <v>4</v>
      </c>
    </row>
    <row r="17" spans="1:9" x14ac:dyDescent="0.25">
      <c r="A17">
        <v>5059</v>
      </c>
      <c r="B17" s="73">
        <v>50</v>
      </c>
      <c r="C17" s="73">
        <v>515</v>
      </c>
      <c r="D17" s="73">
        <v>2194</v>
      </c>
      <c r="E17" s="73">
        <v>1623</v>
      </c>
      <c r="F17" s="73">
        <v>565</v>
      </c>
      <c r="G17" s="73">
        <v>3817</v>
      </c>
      <c r="H17" s="73" t="str">
        <f>VLOOKUP(A17,[1]Hoja1!$A$2:$D$1122,2)</f>
        <v>ARMENIA</v>
      </c>
      <c r="I17" s="74">
        <f t="shared" si="0"/>
        <v>3.2</v>
      </c>
    </row>
    <row r="18" spans="1:9" x14ac:dyDescent="0.25">
      <c r="A18">
        <v>5079</v>
      </c>
      <c r="B18" s="72">
        <v>219</v>
      </c>
      <c r="C18" s="72">
        <v>2611</v>
      </c>
      <c r="D18" s="72">
        <v>17636</v>
      </c>
      <c r="E18" s="72">
        <v>26971</v>
      </c>
      <c r="F18" s="72">
        <v>2830</v>
      </c>
      <c r="G18" s="72">
        <v>44607</v>
      </c>
      <c r="H18" s="72" t="str">
        <f>VLOOKUP(A18,[1]Hoja1!$A$2:$D$1122,2)</f>
        <v>BARBOSA</v>
      </c>
      <c r="I18" s="74">
        <f t="shared" si="0"/>
        <v>10.4</v>
      </c>
    </row>
    <row r="19" spans="1:9" x14ac:dyDescent="0.25">
      <c r="A19">
        <v>5086</v>
      </c>
      <c r="B19" s="73">
        <v>67</v>
      </c>
      <c r="C19" s="73">
        <v>609</v>
      </c>
      <c r="D19" s="73">
        <v>3481</v>
      </c>
      <c r="E19" s="73">
        <v>1868</v>
      </c>
      <c r="F19" s="73">
        <v>676</v>
      </c>
      <c r="G19" s="73">
        <v>5349</v>
      </c>
      <c r="H19" s="73" t="str">
        <f>VLOOKUP(A19,[1]Hoja1!$A$2:$D$1122,2)</f>
        <v>BELMIRA</v>
      </c>
      <c r="I19" s="74">
        <f t="shared" si="0"/>
        <v>3.1</v>
      </c>
    </row>
    <row r="20" spans="1:9" x14ac:dyDescent="0.25">
      <c r="A20">
        <v>5088</v>
      </c>
      <c r="B20" s="69">
        <v>439</v>
      </c>
      <c r="C20" s="69">
        <v>58162</v>
      </c>
      <c r="D20" s="69">
        <v>8449</v>
      </c>
      <c r="E20" s="69">
        <v>468973</v>
      </c>
      <c r="F20" s="69">
        <v>58601</v>
      </c>
      <c r="G20" s="69">
        <v>477422</v>
      </c>
      <c r="H20" s="69" t="str">
        <f>VLOOKUP(A20,[1]Hoja1!$A$2:$D$1122,2)</f>
        <v>BELLO</v>
      </c>
      <c r="I20" s="74">
        <f t="shared" si="0"/>
        <v>8.1</v>
      </c>
    </row>
    <row r="21" spans="1:9" x14ac:dyDescent="0.25">
      <c r="A21">
        <v>5091</v>
      </c>
      <c r="B21" s="73">
        <v>55</v>
      </c>
      <c r="C21" s="73">
        <v>565</v>
      </c>
      <c r="D21" s="73">
        <v>5094</v>
      </c>
      <c r="E21" s="73">
        <v>3494</v>
      </c>
      <c r="F21" s="73">
        <v>620</v>
      </c>
      <c r="G21" s="73">
        <v>8588</v>
      </c>
      <c r="H21" s="73" t="str">
        <f>VLOOKUP(A21,[1]Hoja1!$A$2:$D$1122,2)</f>
        <v>BETANIA</v>
      </c>
      <c r="I21" s="74">
        <f t="shared" si="0"/>
        <v>6.1999999999999993</v>
      </c>
    </row>
    <row r="22" spans="1:9" x14ac:dyDescent="0.25">
      <c r="A22">
        <v>5093</v>
      </c>
      <c r="B22" s="73">
        <v>134</v>
      </c>
      <c r="C22" s="73">
        <v>1345</v>
      </c>
      <c r="D22" s="73">
        <v>9909</v>
      </c>
      <c r="E22" s="73">
        <v>5153</v>
      </c>
      <c r="F22" s="73">
        <v>1479</v>
      </c>
      <c r="G22" s="73">
        <v>15062</v>
      </c>
      <c r="H22" s="73" t="str">
        <f>VLOOKUP(A22,[1]Hoja1!$A$2:$D$1122,2)</f>
        <v>BETULIA</v>
      </c>
      <c r="I22" s="74">
        <f t="shared" si="0"/>
        <v>3.9</v>
      </c>
    </row>
    <row r="23" spans="1:9" x14ac:dyDescent="0.25">
      <c r="A23">
        <v>5101</v>
      </c>
      <c r="B23" s="73">
        <v>203</v>
      </c>
      <c r="C23" s="73">
        <v>3513</v>
      </c>
      <c r="D23" s="73">
        <v>7093</v>
      </c>
      <c r="E23" s="73">
        <v>15953</v>
      </c>
      <c r="F23" s="73">
        <v>3716</v>
      </c>
      <c r="G23" s="73">
        <v>23046</v>
      </c>
      <c r="H23" s="73" t="str">
        <f>VLOOKUP(A23,[1]Hoja1!$A$2:$D$1122,2)</f>
        <v>CIUDAD BOLÍVAR</v>
      </c>
      <c r="I23" s="74">
        <f t="shared" si="0"/>
        <v>4.5999999999999996</v>
      </c>
    </row>
    <row r="24" spans="1:9" x14ac:dyDescent="0.25">
      <c r="A24">
        <v>5107</v>
      </c>
      <c r="B24" s="73">
        <v>139</v>
      </c>
      <c r="C24" s="73">
        <v>708</v>
      </c>
      <c r="D24" s="73">
        <v>3157</v>
      </c>
      <c r="E24" s="73">
        <v>2773</v>
      </c>
      <c r="F24" s="73">
        <v>847</v>
      </c>
      <c r="G24" s="73">
        <v>5930</v>
      </c>
      <c r="H24" s="73" t="str">
        <f>VLOOKUP(A24,[1]Hoja1!$A$2:$D$1122,2)</f>
        <v>BRICEÑO</v>
      </c>
      <c r="I24" s="74">
        <f t="shared" si="0"/>
        <v>4</v>
      </c>
    </row>
    <row r="25" spans="1:9" x14ac:dyDescent="0.25">
      <c r="A25">
        <v>5113</v>
      </c>
      <c r="B25" s="73">
        <v>150</v>
      </c>
      <c r="C25" s="73">
        <v>586</v>
      </c>
      <c r="D25" s="73">
        <v>4789</v>
      </c>
      <c r="E25" s="73">
        <v>2577</v>
      </c>
      <c r="F25" s="73">
        <v>736</v>
      </c>
      <c r="G25" s="73">
        <v>7366</v>
      </c>
      <c r="H25" s="73" t="str">
        <f>VLOOKUP(A25,[1]Hoja1!$A$2:$D$1122,2)</f>
        <v>BURITICÁ</v>
      </c>
      <c r="I25" s="74">
        <f t="shared" si="0"/>
        <v>4.3999999999999995</v>
      </c>
    </row>
    <row r="26" spans="1:9" x14ac:dyDescent="0.25">
      <c r="A26">
        <v>5120</v>
      </c>
      <c r="B26" s="73">
        <v>925</v>
      </c>
      <c r="C26" s="73">
        <v>4750</v>
      </c>
      <c r="D26" s="73">
        <v>8760</v>
      </c>
      <c r="E26" s="73">
        <v>17341</v>
      </c>
      <c r="F26" s="73">
        <v>5675</v>
      </c>
      <c r="G26" s="73">
        <v>26101</v>
      </c>
      <c r="H26" s="73" t="str">
        <f>VLOOKUP(A26,[1]Hoja1!$A$2:$D$1122,2)</f>
        <v>CÁCERES</v>
      </c>
      <c r="I26" s="74">
        <f t="shared" si="0"/>
        <v>3.7</v>
      </c>
    </row>
    <row r="27" spans="1:9" x14ac:dyDescent="0.25">
      <c r="A27">
        <v>5125</v>
      </c>
      <c r="B27" s="73">
        <v>56</v>
      </c>
      <c r="C27" s="73">
        <v>474</v>
      </c>
      <c r="D27" s="73">
        <v>5507</v>
      </c>
      <c r="E27" s="73">
        <v>1507</v>
      </c>
      <c r="F27" s="73">
        <v>530</v>
      </c>
      <c r="G27" s="73">
        <v>7014</v>
      </c>
      <c r="H27" s="73" t="str">
        <f>VLOOKUP(A27,[1]Hoja1!$A$2:$D$1122,2)</f>
        <v>CAICEDO</v>
      </c>
      <c r="I27" s="74">
        <f t="shared" si="0"/>
        <v>3.2</v>
      </c>
    </row>
    <row r="28" spans="1:9" x14ac:dyDescent="0.25">
      <c r="A28">
        <v>5129</v>
      </c>
      <c r="B28" s="70">
        <v>230</v>
      </c>
      <c r="C28" s="70">
        <v>9408</v>
      </c>
      <c r="D28" s="70">
        <v>4479</v>
      </c>
      <c r="E28" s="70">
        <v>71470</v>
      </c>
      <c r="F28" s="70">
        <v>9638</v>
      </c>
      <c r="G28" s="70">
        <v>75949</v>
      </c>
      <c r="H28" s="70" t="str">
        <f>VLOOKUP(A28,[1]Hoja1!$A$2:$D$1122,2)</f>
        <v>CALDAS</v>
      </c>
      <c r="I28" s="74">
        <f t="shared" si="0"/>
        <v>7.6</v>
      </c>
    </row>
    <row r="29" spans="1:9" x14ac:dyDescent="0.25">
      <c r="A29">
        <v>5134</v>
      </c>
      <c r="B29" s="73">
        <v>87</v>
      </c>
      <c r="C29" s="73">
        <v>727</v>
      </c>
      <c r="D29" s="73">
        <v>4572</v>
      </c>
      <c r="E29" s="73">
        <v>2824</v>
      </c>
      <c r="F29" s="73">
        <v>814</v>
      </c>
      <c r="G29" s="73">
        <v>7396</v>
      </c>
      <c r="H29" s="73" t="str">
        <f>VLOOKUP(A29,[1]Hoja1!$A$2:$D$1122,2)</f>
        <v>CAMPAMENTO</v>
      </c>
      <c r="I29" s="74">
        <f t="shared" si="0"/>
        <v>3.9</v>
      </c>
    </row>
    <row r="30" spans="1:9" x14ac:dyDescent="0.25">
      <c r="A30">
        <v>5138</v>
      </c>
      <c r="B30" s="73">
        <v>355</v>
      </c>
      <c r="C30" s="73">
        <v>1219</v>
      </c>
      <c r="D30" s="73">
        <v>7825</v>
      </c>
      <c r="E30" s="73">
        <v>5697</v>
      </c>
      <c r="F30" s="73">
        <v>1574</v>
      </c>
      <c r="G30" s="73">
        <v>13522</v>
      </c>
      <c r="H30" s="73" t="str">
        <f>VLOOKUP(A30,[1]Hoja1!$A$2:$D$1122,2)</f>
        <v>CAÑASGORDAS</v>
      </c>
      <c r="I30" s="74">
        <f t="shared" si="0"/>
        <v>4.6999999999999993</v>
      </c>
    </row>
    <row r="31" spans="1:9" x14ac:dyDescent="0.25">
      <c r="A31">
        <v>5142</v>
      </c>
      <c r="B31" s="73">
        <v>69</v>
      </c>
      <c r="C31" s="73">
        <v>536</v>
      </c>
      <c r="D31" s="73">
        <v>1523</v>
      </c>
      <c r="E31" s="73">
        <v>2430</v>
      </c>
      <c r="F31" s="73">
        <v>605</v>
      </c>
      <c r="G31" s="73">
        <v>3953</v>
      </c>
      <c r="H31" s="73" t="str">
        <f>VLOOKUP(A31,[1]Hoja1!$A$2:$D$1122,2)</f>
        <v>CARACOLÍ</v>
      </c>
      <c r="I31" s="74">
        <f t="shared" si="0"/>
        <v>4.5999999999999996</v>
      </c>
    </row>
    <row r="32" spans="1:9" x14ac:dyDescent="0.25">
      <c r="A32">
        <v>5145</v>
      </c>
      <c r="B32" s="73">
        <v>15</v>
      </c>
      <c r="C32" s="73">
        <v>846</v>
      </c>
      <c r="D32" s="73">
        <v>2044</v>
      </c>
      <c r="E32" s="73">
        <v>2220</v>
      </c>
      <c r="F32" s="73">
        <v>861</v>
      </c>
      <c r="G32" s="73">
        <v>4264</v>
      </c>
      <c r="H32" s="73" t="str">
        <f>VLOOKUP(A32,[1]Hoja1!$A$2:$D$1122,2)</f>
        <v>CARAMANTA</v>
      </c>
      <c r="I32" s="74">
        <f t="shared" si="0"/>
        <v>2.7</v>
      </c>
    </row>
    <row r="33" spans="1:9" x14ac:dyDescent="0.25">
      <c r="A33">
        <v>5147</v>
      </c>
      <c r="B33" s="72">
        <v>458</v>
      </c>
      <c r="C33" s="72">
        <v>10159</v>
      </c>
      <c r="D33" s="72">
        <v>7037</v>
      </c>
      <c r="E33" s="72">
        <v>38227</v>
      </c>
      <c r="F33" s="72">
        <v>10617</v>
      </c>
      <c r="G33" s="72">
        <v>45264</v>
      </c>
      <c r="H33" s="72" t="str">
        <f>VLOOKUP(A33,[1]Hoja1!$A$2:$D$1122,2)</f>
        <v>CAREPA</v>
      </c>
      <c r="I33" s="74">
        <f t="shared" si="0"/>
        <v>3.8000000000000003</v>
      </c>
    </row>
    <row r="34" spans="1:9" x14ac:dyDescent="0.25">
      <c r="A34">
        <v>5148</v>
      </c>
      <c r="B34" s="72">
        <v>207</v>
      </c>
      <c r="C34" s="72">
        <v>6428</v>
      </c>
      <c r="D34" s="72">
        <v>19305</v>
      </c>
      <c r="E34" s="72">
        <v>34300</v>
      </c>
      <c r="F34" s="72">
        <v>6635</v>
      </c>
      <c r="G34" s="72">
        <v>53605</v>
      </c>
      <c r="H34" s="72" t="str">
        <f>VLOOKUP(A34,[1]Hoja1!$A$2:$D$1122,2)</f>
        <v>EL CARMEN DE VIBORAL</v>
      </c>
      <c r="I34" s="74">
        <f t="shared" si="0"/>
        <v>5.3999999999999995</v>
      </c>
    </row>
    <row r="35" spans="1:9" x14ac:dyDescent="0.25">
      <c r="A35">
        <v>5150</v>
      </c>
      <c r="B35" s="73">
        <v>13</v>
      </c>
      <c r="C35" s="73">
        <v>1059</v>
      </c>
      <c r="D35" s="73">
        <v>700</v>
      </c>
      <c r="E35" s="73">
        <v>2618</v>
      </c>
      <c r="F35" s="73">
        <v>1072</v>
      </c>
      <c r="G35" s="73">
        <v>3318</v>
      </c>
      <c r="H35" s="73" t="str">
        <f>VLOOKUP(A35,[1]Hoja1!$A$2:$D$1122,2)</f>
        <v>CAROLINA</v>
      </c>
      <c r="I35" s="74">
        <f t="shared" si="0"/>
        <v>2.5</v>
      </c>
    </row>
    <row r="36" spans="1:9" x14ac:dyDescent="0.25">
      <c r="A36">
        <v>5154</v>
      </c>
      <c r="B36" s="71">
        <v>406</v>
      </c>
      <c r="C36" s="71">
        <v>19274</v>
      </c>
      <c r="D36" s="71">
        <v>4810</v>
      </c>
      <c r="E36" s="71">
        <v>79322</v>
      </c>
      <c r="F36" s="71">
        <v>19680</v>
      </c>
      <c r="G36" s="71">
        <v>84132</v>
      </c>
      <c r="H36" s="71" t="str">
        <f>VLOOKUP(A36,[1]Hoja1!$A$2:$D$1122,2)</f>
        <v>CAUCASIA</v>
      </c>
      <c r="I36" s="74">
        <f t="shared" si="0"/>
        <v>4.1999999999999993</v>
      </c>
    </row>
    <row r="37" spans="1:9" x14ac:dyDescent="0.25">
      <c r="A37">
        <v>5172</v>
      </c>
      <c r="B37" s="71">
        <v>508</v>
      </c>
      <c r="C37" s="71">
        <v>12418</v>
      </c>
      <c r="D37" s="71">
        <v>6240</v>
      </c>
      <c r="E37" s="71">
        <v>47776</v>
      </c>
      <c r="F37" s="71">
        <v>12926</v>
      </c>
      <c r="G37" s="71">
        <v>54016</v>
      </c>
      <c r="H37" s="71" t="str">
        <f>VLOOKUP(A37,[1]Hoja1!$A$2:$D$1122,2)</f>
        <v>CHIGORODÓ</v>
      </c>
      <c r="I37" s="74">
        <f t="shared" si="0"/>
        <v>3.9</v>
      </c>
    </row>
    <row r="38" spans="1:9" x14ac:dyDescent="0.25">
      <c r="A38">
        <v>5190</v>
      </c>
      <c r="B38" s="73">
        <v>38</v>
      </c>
      <c r="C38" s="73">
        <v>1461</v>
      </c>
      <c r="D38" s="73">
        <v>1203</v>
      </c>
      <c r="E38" s="73">
        <v>7688</v>
      </c>
      <c r="F38" s="73">
        <v>1499</v>
      </c>
      <c r="G38" s="73">
        <v>8891</v>
      </c>
      <c r="H38" s="73" t="str">
        <f>VLOOKUP(A38,[1]Hoja1!$A$2:$D$1122,2)</f>
        <v>CISNEROS</v>
      </c>
      <c r="I38" s="74">
        <f t="shared" si="0"/>
        <v>5.3</v>
      </c>
    </row>
    <row r="39" spans="1:9" x14ac:dyDescent="0.25">
      <c r="A39">
        <v>5197</v>
      </c>
      <c r="B39" s="73">
        <v>113</v>
      </c>
      <c r="C39" s="73">
        <v>2047</v>
      </c>
      <c r="D39" s="73">
        <v>8270</v>
      </c>
      <c r="E39" s="73">
        <v>6415</v>
      </c>
      <c r="F39" s="73">
        <v>2160</v>
      </c>
      <c r="G39" s="73">
        <v>14685</v>
      </c>
      <c r="H39" s="73" t="str">
        <f>VLOOKUP(A39,[1]Hoja1!$A$2:$D$1122,2)</f>
        <v>COCORNÁ</v>
      </c>
      <c r="I39" s="74">
        <f t="shared" si="0"/>
        <v>3.2</v>
      </c>
    </row>
    <row r="40" spans="1:9" x14ac:dyDescent="0.25">
      <c r="A40">
        <v>5206</v>
      </c>
      <c r="B40" s="73">
        <v>44</v>
      </c>
      <c r="C40" s="73">
        <v>722</v>
      </c>
      <c r="D40" s="73">
        <v>2148</v>
      </c>
      <c r="E40" s="73">
        <v>1752</v>
      </c>
      <c r="F40" s="73">
        <v>766</v>
      </c>
      <c r="G40" s="73">
        <v>3900</v>
      </c>
      <c r="H40" s="73" t="str">
        <f>VLOOKUP(A40,[1]Hoja1!$A$2:$D$1122,2)</f>
        <v>CONCEPCIÓN</v>
      </c>
      <c r="I40" s="74">
        <f t="shared" si="0"/>
        <v>2.5</v>
      </c>
    </row>
    <row r="41" spans="1:9" x14ac:dyDescent="0.25">
      <c r="A41">
        <v>5209</v>
      </c>
      <c r="B41" s="73">
        <v>91</v>
      </c>
      <c r="C41" s="73">
        <v>1946</v>
      </c>
      <c r="D41" s="73">
        <v>8566</v>
      </c>
      <c r="E41" s="73">
        <v>7492</v>
      </c>
      <c r="F41" s="73">
        <v>2037</v>
      </c>
      <c r="G41" s="73">
        <v>16058</v>
      </c>
      <c r="H41" s="73" t="str">
        <f>VLOOKUP(A41,[1]Hoja1!$A$2:$D$1122,2)</f>
        <v>CONCORDIA</v>
      </c>
      <c r="I41" s="74">
        <f t="shared" si="0"/>
        <v>3.9</v>
      </c>
    </row>
    <row r="42" spans="1:9" x14ac:dyDescent="0.25">
      <c r="A42">
        <v>5212</v>
      </c>
      <c r="B42" s="70">
        <v>145</v>
      </c>
      <c r="C42" s="70">
        <v>8027</v>
      </c>
      <c r="D42" s="70">
        <v>13005</v>
      </c>
      <c r="E42" s="70">
        <v>62979</v>
      </c>
      <c r="F42" s="70">
        <v>8172</v>
      </c>
      <c r="G42" s="70">
        <v>75984</v>
      </c>
      <c r="H42" s="70" t="str">
        <f>VLOOKUP(A42,[1]Hoja1!$A$2:$D$1122,2)</f>
        <v>COPACABANA</v>
      </c>
      <c r="I42" s="74">
        <f t="shared" si="0"/>
        <v>7.8999999999999995</v>
      </c>
    </row>
    <row r="43" spans="1:9" x14ac:dyDescent="0.25">
      <c r="A43">
        <v>5234</v>
      </c>
      <c r="B43" s="73">
        <v>385</v>
      </c>
      <c r="C43" s="73">
        <v>2613</v>
      </c>
      <c r="D43" s="73">
        <v>9536</v>
      </c>
      <c r="E43" s="73">
        <v>9527</v>
      </c>
      <c r="F43" s="73">
        <v>2998</v>
      </c>
      <c r="G43" s="73">
        <v>19063</v>
      </c>
      <c r="H43" s="73" t="str">
        <f>VLOOKUP(A43,[1]Hoja1!$A$2:$D$1122,2)</f>
        <v>DABEIBA</v>
      </c>
      <c r="I43" s="74">
        <f t="shared" si="0"/>
        <v>3.7</v>
      </c>
    </row>
    <row r="44" spans="1:9" x14ac:dyDescent="0.25">
      <c r="A44">
        <v>5237</v>
      </c>
      <c r="B44" s="73">
        <v>37</v>
      </c>
      <c r="C44" s="73">
        <v>1871</v>
      </c>
      <c r="D44" s="73">
        <v>2865</v>
      </c>
      <c r="E44" s="73">
        <v>11293</v>
      </c>
      <c r="F44" s="73">
        <v>1908</v>
      </c>
      <c r="G44" s="73">
        <v>14158</v>
      </c>
      <c r="H44" s="73" t="str">
        <f>VLOOKUP(A44,[1]Hoja1!$A$2:$D$1122,2)</f>
        <v>DONMATÍAS</v>
      </c>
      <c r="I44" s="74">
        <f t="shared" si="0"/>
        <v>6.1</v>
      </c>
    </row>
    <row r="45" spans="1:9" x14ac:dyDescent="0.25">
      <c r="A45">
        <v>5240</v>
      </c>
      <c r="B45" s="73">
        <v>62</v>
      </c>
      <c r="C45" s="73">
        <v>891</v>
      </c>
      <c r="D45" s="73">
        <v>7234</v>
      </c>
      <c r="E45" s="73">
        <v>3054</v>
      </c>
      <c r="F45" s="73">
        <v>953</v>
      </c>
      <c r="G45" s="73">
        <v>10288</v>
      </c>
      <c r="H45" s="73" t="str">
        <f>VLOOKUP(A45,[1]Hoja1!$A$2:$D$1122,2)</f>
        <v>EBÉJICO</v>
      </c>
      <c r="I45" s="74">
        <f t="shared" si="0"/>
        <v>3.5</v>
      </c>
    </row>
    <row r="46" spans="1:9" x14ac:dyDescent="0.25">
      <c r="A46">
        <v>5250</v>
      </c>
      <c r="B46" s="72">
        <v>826</v>
      </c>
      <c r="C46" s="72">
        <v>11648</v>
      </c>
      <c r="D46" s="72">
        <v>8344</v>
      </c>
      <c r="E46" s="72">
        <v>38924</v>
      </c>
      <c r="F46" s="72">
        <v>12474</v>
      </c>
      <c r="G46" s="72">
        <v>47268</v>
      </c>
      <c r="H46" s="72" t="str">
        <f>VLOOKUP(A46,[1]Hoja1!$A$2:$D$1122,2)</f>
        <v>EL BAGRE</v>
      </c>
      <c r="I46" s="74">
        <f t="shared" si="0"/>
        <v>3.4</v>
      </c>
    </row>
    <row r="47" spans="1:9" x14ac:dyDescent="0.25">
      <c r="A47">
        <v>5264</v>
      </c>
      <c r="B47" s="73">
        <v>60</v>
      </c>
      <c r="C47" s="73">
        <v>1004</v>
      </c>
      <c r="D47" s="73">
        <v>3688</v>
      </c>
      <c r="E47" s="73">
        <v>5088</v>
      </c>
      <c r="F47" s="73">
        <v>1064</v>
      </c>
      <c r="G47" s="73">
        <v>8776</v>
      </c>
      <c r="H47" s="73" t="str">
        <f>VLOOKUP(A47,[1]Hoja1!$A$2:$D$1122,2)</f>
        <v>ENTRERRÍOS</v>
      </c>
      <c r="I47" s="74">
        <f t="shared" si="0"/>
        <v>5.0999999999999996</v>
      </c>
    </row>
    <row r="48" spans="1:9" x14ac:dyDescent="0.25">
      <c r="A48">
        <v>5266</v>
      </c>
      <c r="B48" s="69">
        <v>154</v>
      </c>
      <c r="C48" s="69">
        <v>18512</v>
      </c>
      <c r="D48" s="69">
        <v>7947</v>
      </c>
      <c r="E48" s="69">
        <v>203576</v>
      </c>
      <c r="F48" s="69">
        <v>18666</v>
      </c>
      <c r="G48" s="69">
        <v>211523</v>
      </c>
      <c r="H48" s="69" t="str">
        <f>VLOOKUP(A48,[1]Hoja1!$A$2:$D$1122,2)</f>
        <v>ENVIGADO</v>
      </c>
      <c r="I48" s="74">
        <f t="shared" si="0"/>
        <v>11</v>
      </c>
    </row>
    <row r="49" spans="1:9" x14ac:dyDescent="0.25">
      <c r="A49">
        <v>5282</v>
      </c>
      <c r="B49" s="73">
        <v>108</v>
      </c>
      <c r="C49" s="73">
        <v>2116</v>
      </c>
      <c r="D49" s="73">
        <v>9947</v>
      </c>
      <c r="E49" s="73">
        <v>8787</v>
      </c>
      <c r="F49" s="73">
        <v>2224</v>
      </c>
      <c r="G49" s="73">
        <v>18734</v>
      </c>
      <c r="H49" s="73" t="str">
        <f>VLOOKUP(A49,[1]Hoja1!$A$2:$D$1122,2)</f>
        <v>FREDONIA</v>
      </c>
      <c r="I49" s="74">
        <f t="shared" si="0"/>
        <v>4.1999999999999993</v>
      </c>
    </row>
    <row r="50" spans="1:9" x14ac:dyDescent="0.25">
      <c r="A50">
        <v>5284</v>
      </c>
      <c r="B50" s="73">
        <v>216</v>
      </c>
      <c r="C50" s="73">
        <v>2800</v>
      </c>
      <c r="D50" s="73">
        <v>7269</v>
      </c>
      <c r="E50" s="73">
        <v>9436</v>
      </c>
      <c r="F50" s="73">
        <v>3016</v>
      </c>
      <c r="G50" s="73">
        <v>16705</v>
      </c>
      <c r="H50" s="73" t="str">
        <f>VLOOKUP(A50,[1]Hoja1!$A$2:$D$1122,2)</f>
        <v>FRONTINO</v>
      </c>
      <c r="I50" s="74">
        <f t="shared" si="0"/>
        <v>3.4</v>
      </c>
    </row>
    <row r="51" spans="1:9" x14ac:dyDescent="0.25">
      <c r="A51">
        <v>5306</v>
      </c>
      <c r="B51" s="73">
        <v>39</v>
      </c>
      <c r="C51" s="73">
        <v>206</v>
      </c>
      <c r="D51" s="73">
        <v>2932</v>
      </c>
      <c r="E51" s="73">
        <v>2123</v>
      </c>
      <c r="F51" s="73">
        <v>245</v>
      </c>
      <c r="G51" s="73">
        <v>5055</v>
      </c>
      <c r="H51" s="73" t="str">
        <f>VLOOKUP(A51,[1]Hoja1!$A$2:$D$1122,2)</f>
        <v>GIRALDO</v>
      </c>
      <c r="I51" s="74">
        <f t="shared" si="0"/>
        <v>10.4</v>
      </c>
    </row>
    <row r="52" spans="1:9" x14ac:dyDescent="0.25">
      <c r="A52">
        <v>5308</v>
      </c>
      <c r="B52" s="72">
        <v>145</v>
      </c>
      <c r="C52" s="72">
        <v>3291</v>
      </c>
      <c r="D52" s="72">
        <v>13848</v>
      </c>
      <c r="E52" s="72">
        <v>34422</v>
      </c>
      <c r="F52" s="72">
        <v>3436</v>
      </c>
      <c r="G52" s="72">
        <v>48270</v>
      </c>
      <c r="H52" s="72" t="str">
        <f>VLOOKUP(A52,[1]Hoja1!$A$2:$D$1122,2)</f>
        <v>GIRARDOTA</v>
      </c>
      <c r="I52" s="74">
        <f t="shared" si="0"/>
        <v>10.5</v>
      </c>
    </row>
    <row r="53" spans="1:9" x14ac:dyDescent="0.25">
      <c r="A53">
        <v>5310</v>
      </c>
      <c r="B53" s="73">
        <v>155</v>
      </c>
      <c r="C53" s="73">
        <v>1683</v>
      </c>
      <c r="D53" s="73">
        <v>3433</v>
      </c>
      <c r="E53" s="73">
        <v>4778</v>
      </c>
      <c r="F53" s="73">
        <v>1838</v>
      </c>
      <c r="G53" s="73">
        <v>8211</v>
      </c>
      <c r="H53" s="73" t="str">
        <f>VLOOKUP(A53,[1]Hoja1!$A$2:$D$1122,2)</f>
        <v>GÓMEZ PLATA</v>
      </c>
      <c r="I53" s="74">
        <f t="shared" si="0"/>
        <v>2.9</v>
      </c>
    </row>
    <row r="54" spans="1:9" x14ac:dyDescent="0.25">
      <c r="A54">
        <v>5313</v>
      </c>
      <c r="B54" s="73">
        <v>49</v>
      </c>
      <c r="C54" s="73">
        <v>897</v>
      </c>
      <c r="D54" s="73">
        <v>3679</v>
      </c>
      <c r="E54" s="73">
        <v>5409</v>
      </c>
      <c r="F54" s="73">
        <v>946</v>
      </c>
      <c r="G54" s="73">
        <v>9088</v>
      </c>
      <c r="H54" s="73" t="str">
        <f>VLOOKUP(A54,[1]Hoja1!$A$2:$D$1122,2)</f>
        <v>GRANADA</v>
      </c>
      <c r="I54" s="74">
        <f t="shared" si="0"/>
        <v>6.1</v>
      </c>
    </row>
    <row r="55" spans="1:9" x14ac:dyDescent="0.25">
      <c r="A55">
        <v>5315</v>
      </c>
      <c r="B55" s="73">
        <v>73</v>
      </c>
      <c r="C55" s="73">
        <v>680</v>
      </c>
      <c r="D55" s="73">
        <v>2932</v>
      </c>
      <c r="E55" s="73">
        <v>2503</v>
      </c>
      <c r="F55" s="73">
        <v>753</v>
      </c>
      <c r="G55" s="73">
        <v>5435</v>
      </c>
      <c r="H55" s="73" t="str">
        <f>VLOOKUP(A55,[1]Hoja1!$A$2:$D$1122,2)</f>
        <v>GUADALUPE</v>
      </c>
      <c r="I55" s="74">
        <f t="shared" si="0"/>
        <v>3.7</v>
      </c>
    </row>
    <row r="56" spans="1:9" x14ac:dyDescent="0.25">
      <c r="A56">
        <v>5318</v>
      </c>
      <c r="B56" s="73">
        <v>201</v>
      </c>
      <c r="C56" s="73">
        <v>3083</v>
      </c>
      <c r="D56" s="73">
        <v>23695</v>
      </c>
      <c r="E56" s="73">
        <v>18318</v>
      </c>
      <c r="F56" s="73">
        <v>3284</v>
      </c>
      <c r="G56" s="73">
        <v>42013</v>
      </c>
      <c r="H56" s="73" t="str">
        <f>VLOOKUP(A56,[1]Hoja1!$A$2:$D$1122,2)</f>
        <v>GUARNE</v>
      </c>
      <c r="I56" s="74">
        <f t="shared" si="0"/>
        <v>6</v>
      </c>
    </row>
    <row r="57" spans="1:9" x14ac:dyDescent="0.25">
      <c r="A57">
        <v>5321</v>
      </c>
      <c r="B57" s="73">
        <v>28</v>
      </c>
      <c r="C57" s="73">
        <v>1427</v>
      </c>
      <c r="D57" s="73">
        <v>1333</v>
      </c>
      <c r="E57" s="73">
        <v>5659</v>
      </c>
      <c r="F57" s="73">
        <v>1455</v>
      </c>
      <c r="G57" s="73">
        <v>6992</v>
      </c>
      <c r="H57" s="73" t="str">
        <f>VLOOKUP(A57,[1]Hoja1!$A$2:$D$1122,2)</f>
        <v>GUATAPÉ</v>
      </c>
      <c r="I57" s="74">
        <f t="shared" si="0"/>
        <v>4</v>
      </c>
    </row>
    <row r="58" spans="1:9" x14ac:dyDescent="0.25">
      <c r="A58">
        <v>5347</v>
      </c>
      <c r="B58" s="73">
        <v>60</v>
      </c>
      <c r="C58" s="73">
        <v>1116</v>
      </c>
      <c r="D58" s="73">
        <v>1953</v>
      </c>
      <c r="E58" s="73">
        <v>2749</v>
      </c>
      <c r="F58" s="73">
        <v>1176</v>
      </c>
      <c r="G58" s="73">
        <v>4702</v>
      </c>
      <c r="H58" s="73" t="str">
        <f>VLOOKUP(A58,[1]Hoja1!$A$2:$D$1122,2)</f>
        <v>HELICONIA</v>
      </c>
      <c r="I58" s="74">
        <f t="shared" si="0"/>
        <v>2.5</v>
      </c>
    </row>
    <row r="59" spans="1:9" x14ac:dyDescent="0.25">
      <c r="A59">
        <v>5353</v>
      </c>
      <c r="B59" s="73">
        <v>21</v>
      </c>
      <c r="C59" s="73">
        <v>695</v>
      </c>
      <c r="D59" s="73">
        <v>1647</v>
      </c>
      <c r="E59" s="73">
        <v>3303</v>
      </c>
      <c r="F59" s="73">
        <v>716</v>
      </c>
      <c r="G59" s="73">
        <v>4950</v>
      </c>
      <c r="H59" s="73" t="str">
        <f>VLOOKUP(A59,[1]Hoja1!$A$2:$D$1122,2)</f>
        <v>HISPANIA</v>
      </c>
      <c r="I59" s="74">
        <f t="shared" si="0"/>
        <v>4.8</v>
      </c>
    </row>
    <row r="60" spans="1:9" x14ac:dyDescent="0.25">
      <c r="A60">
        <v>5360</v>
      </c>
      <c r="B60" s="69">
        <v>57</v>
      </c>
      <c r="C60" s="69">
        <v>30358</v>
      </c>
      <c r="D60" s="69">
        <v>4130</v>
      </c>
      <c r="E60" s="69">
        <v>257345</v>
      </c>
      <c r="F60" s="69">
        <v>30415</v>
      </c>
      <c r="G60" s="69">
        <v>261475</v>
      </c>
      <c r="H60" s="69" t="str">
        <f>VLOOKUP(A60,[1]Hoja1!$A$2:$D$1122,2)</f>
        <v>ITAGÜÍ</v>
      </c>
      <c r="I60" s="74">
        <f t="shared" si="0"/>
        <v>8.5</v>
      </c>
    </row>
    <row r="61" spans="1:9" x14ac:dyDescent="0.25">
      <c r="A61">
        <v>5361</v>
      </c>
      <c r="B61" s="73">
        <v>347</v>
      </c>
      <c r="C61" s="73">
        <v>2608</v>
      </c>
      <c r="D61" s="73">
        <v>9951</v>
      </c>
      <c r="E61" s="73">
        <v>8447</v>
      </c>
      <c r="F61" s="73">
        <v>2955</v>
      </c>
      <c r="G61" s="73">
        <v>18398</v>
      </c>
      <c r="H61" s="73" t="str">
        <f>VLOOKUP(A61,[1]Hoja1!$A$2:$D$1122,2)</f>
        <v>ITUANGO</v>
      </c>
      <c r="I61" s="74">
        <f t="shared" si="0"/>
        <v>3.3000000000000003</v>
      </c>
    </row>
    <row r="62" spans="1:9" x14ac:dyDescent="0.25">
      <c r="A62">
        <v>5364</v>
      </c>
      <c r="B62" s="73">
        <v>200</v>
      </c>
      <c r="C62" s="73">
        <v>2072</v>
      </c>
      <c r="D62" s="73">
        <v>6025</v>
      </c>
      <c r="E62" s="73">
        <v>7410</v>
      </c>
      <c r="F62" s="73">
        <v>2272</v>
      </c>
      <c r="G62" s="73">
        <v>13435</v>
      </c>
      <c r="H62" s="73" t="str">
        <f>VLOOKUP(A62,[1]Hoja1!$A$2:$D$1122,2)</f>
        <v>JARDÍN</v>
      </c>
      <c r="I62" s="74">
        <f t="shared" si="0"/>
        <v>3.6</v>
      </c>
    </row>
    <row r="63" spans="1:9" x14ac:dyDescent="0.25">
      <c r="A63">
        <v>5368</v>
      </c>
      <c r="B63" s="73">
        <v>55</v>
      </c>
      <c r="C63" s="73">
        <v>1853</v>
      </c>
      <c r="D63" s="73">
        <v>3984</v>
      </c>
      <c r="E63" s="73">
        <v>7061</v>
      </c>
      <c r="F63" s="73">
        <v>1908</v>
      </c>
      <c r="G63" s="73">
        <v>11045</v>
      </c>
      <c r="H63" s="73" t="str">
        <f>VLOOKUP(A63,[1]Hoja1!$A$2:$D$1122,2)</f>
        <v>JERICÓ</v>
      </c>
      <c r="I63" s="74">
        <f t="shared" si="0"/>
        <v>3.9</v>
      </c>
    </row>
    <row r="64" spans="1:9" x14ac:dyDescent="0.25">
      <c r="A64">
        <v>5376</v>
      </c>
      <c r="B64" s="71">
        <v>227</v>
      </c>
      <c r="C64" s="71">
        <v>10678</v>
      </c>
      <c r="D64" s="71">
        <v>6248</v>
      </c>
      <c r="E64" s="71">
        <v>52524</v>
      </c>
      <c r="F64" s="71">
        <v>10905</v>
      </c>
      <c r="G64" s="71">
        <v>58772</v>
      </c>
      <c r="H64" s="71" t="str">
        <f>VLOOKUP(A64,[1]Hoja1!$A$2:$D$1122,2)</f>
        <v>LA CEJA</v>
      </c>
      <c r="I64" s="74">
        <f t="shared" si="0"/>
        <v>5</v>
      </c>
    </row>
    <row r="65" spans="1:9" x14ac:dyDescent="0.25">
      <c r="A65">
        <v>5380</v>
      </c>
      <c r="B65" s="70">
        <v>142</v>
      </c>
      <c r="C65" s="70">
        <v>9027</v>
      </c>
      <c r="D65" s="70">
        <v>6251</v>
      </c>
      <c r="E65" s="70">
        <v>60730</v>
      </c>
      <c r="F65" s="70">
        <v>9169</v>
      </c>
      <c r="G65" s="70">
        <v>66981</v>
      </c>
      <c r="H65" s="70" t="str">
        <f>VLOOKUP(A65,[1]Hoja1!$A$2:$D$1122,2)</f>
        <v>LA ESTRELLA</v>
      </c>
      <c r="I65" s="74">
        <f t="shared" si="0"/>
        <v>6.8</v>
      </c>
    </row>
    <row r="66" spans="1:9" x14ac:dyDescent="0.25">
      <c r="A66">
        <v>5390</v>
      </c>
      <c r="B66" s="73">
        <v>33</v>
      </c>
      <c r="C66" s="73">
        <v>1708</v>
      </c>
      <c r="D66" s="73">
        <v>497</v>
      </c>
      <c r="E66" s="73">
        <v>7467</v>
      </c>
      <c r="F66" s="73">
        <v>1741</v>
      </c>
      <c r="G66" s="73">
        <v>7964</v>
      </c>
      <c r="H66" s="73" t="str">
        <f>VLOOKUP(A66,[1]Hoja1!$A$2:$D$1122,2)</f>
        <v>LA PINTADA</v>
      </c>
      <c r="I66" s="74">
        <f t="shared" si="0"/>
        <v>4.3999999999999995</v>
      </c>
    </row>
    <row r="67" spans="1:9" x14ac:dyDescent="0.25">
      <c r="A67">
        <v>5400</v>
      </c>
      <c r="B67" s="73">
        <v>58</v>
      </c>
      <c r="C67" s="73">
        <v>2664</v>
      </c>
      <c r="D67" s="73">
        <v>7465</v>
      </c>
      <c r="E67" s="73">
        <v>13266</v>
      </c>
      <c r="F67" s="73">
        <v>2722</v>
      </c>
      <c r="G67" s="73">
        <v>20731</v>
      </c>
      <c r="H67" s="73" t="str">
        <f>VLOOKUP(A67,[1]Hoja1!$A$2:$D$1122,2)</f>
        <v>LA UNIÓN</v>
      </c>
      <c r="I67" s="74">
        <f t="shared" ref="I67:I130" si="1">ROUNDUP(E67/C67,1)</f>
        <v>5</v>
      </c>
    </row>
    <row r="68" spans="1:9" x14ac:dyDescent="0.25">
      <c r="A68">
        <v>5411</v>
      </c>
      <c r="B68" s="73">
        <v>126</v>
      </c>
      <c r="C68" s="73">
        <v>1548</v>
      </c>
      <c r="D68" s="73">
        <v>3872</v>
      </c>
      <c r="E68" s="73">
        <v>4020</v>
      </c>
      <c r="F68" s="73">
        <v>1674</v>
      </c>
      <c r="G68" s="73">
        <v>7892</v>
      </c>
      <c r="H68" s="73" t="str">
        <f>VLOOKUP(A68,[1]Hoja1!$A$2:$D$1122,2)</f>
        <v>LIBORINA</v>
      </c>
      <c r="I68" s="74">
        <f t="shared" si="1"/>
        <v>2.6</v>
      </c>
    </row>
    <row r="69" spans="1:9" x14ac:dyDescent="0.25">
      <c r="A69">
        <v>5425</v>
      </c>
      <c r="B69" s="73">
        <v>82</v>
      </c>
      <c r="C69" s="73">
        <v>985</v>
      </c>
      <c r="D69" s="73">
        <v>3323</v>
      </c>
      <c r="E69" s="73">
        <v>3955</v>
      </c>
      <c r="F69" s="73">
        <v>1067</v>
      </c>
      <c r="G69" s="73">
        <v>7278</v>
      </c>
      <c r="H69" s="73" t="str">
        <f>VLOOKUP(A69,[1]Hoja1!$A$2:$D$1122,2)</f>
        <v>MACEO</v>
      </c>
      <c r="I69" s="74">
        <f t="shared" si="1"/>
        <v>4.0999999999999996</v>
      </c>
    </row>
    <row r="70" spans="1:9" x14ac:dyDescent="0.25">
      <c r="A70">
        <v>5440</v>
      </c>
      <c r="B70" s="70">
        <v>68</v>
      </c>
      <c r="C70" s="70">
        <v>5773</v>
      </c>
      <c r="D70" s="70">
        <v>14401</v>
      </c>
      <c r="E70" s="70">
        <v>40810</v>
      </c>
      <c r="F70" s="70">
        <v>5841</v>
      </c>
      <c r="G70" s="70">
        <v>55211</v>
      </c>
      <c r="H70" s="70" t="str">
        <f>VLOOKUP(A70,[1]Hoja1!$A$2:$D$1122,2)</f>
        <v>MARINILLA</v>
      </c>
      <c r="I70" s="74">
        <f t="shared" si="1"/>
        <v>7.1</v>
      </c>
    </row>
    <row r="71" spans="1:9" x14ac:dyDescent="0.25">
      <c r="A71">
        <v>5467</v>
      </c>
      <c r="B71" s="73">
        <v>32</v>
      </c>
      <c r="C71" s="73">
        <v>559</v>
      </c>
      <c r="D71" s="73">
        <v>4061</v>
      </c>
      <c r="E71" s="73">
        <v>1820</v>
      </c>
      <c r="F71" s="73">
        <v>591</v>
      </c>
      <c r="G71" s="73">
        <v>5881</v>
      </c>
      <c r="H71" s="73" t="str">
        <f>VLOOKUP(A71,[1]Hoja1!$A$2:$D$1122,2)</f>
        <v>MONTEBELLO</v>
      </c>
      <c r="I71" s="74">
        <f t="shared" si="1"/>
        <v>3.3000000000000003</v>
      </c>
    </row>
    <row r="72" spans="1:9" x14ac:dyDescent="0.25">
      <c r="A72">
        <v>5475</v>
      </c>
      <c r="B72" s="73">
        <v>141</v>
      </c>
      <c r="C72" s="73">
        <v>543</v>
      </c>
      <c r="D72" s="73">
        <v>870</v>
      </c>
      <c r="E72" s="73">
        <v>2200</v>
      </c>
      <c r="F72" s="73">
        <v>684</v>
      </c>
      <c r="G72" s="73">
        <v>3070</v>
      </c>
      <c r="H72" s="73" t="str">
        <f>VLOOKUP(A72,[1]Hoja1!$A$2:$D$1122,2)</f>
        <v>MURINDÓ</v>
      </c>
      <c r="I72" s="74">
        <f t="shared" si="1"/>
        <v>4.0999999999999996</v>
      </c>
    </row>
    <row r="73" spans="1:9" x14ac:dyDescent="0.25">
      <c r="A73">
        <v>5480</v>
      </c>
      <c r="B73" s="73">
        <v>487</v>
      </c>
      <c r="C73" s="73">
        <v>2483</v>
      </c>
      <c r="D73" s="73">
        <v>3574</v>
      </c>
      <c r="E73" s="73">
        <v>7464</v>
      </c>
      <c r="F73" s="73">
        <v>2970</v>
      </c>
      <c r="G73" s="73">
        <v>11038</v>
      </c>
      <c r="H73" s="73" t="str">
        <f>VLOOKUP(A73,[1]Hoja1!$A$2:$D$1122,2)</f>
        <v>MUTATÁ</v>
      </c>
      <c r="I73" s="74">
        <f t="shared" si="1"/>
        <v>3.1</v>
      </c>
    </row>
    <row r="74" spans="1:9" x14ac:dyDescent="0.25">
      <c r="A74">
        <v>5483</v>
      </c>
      <c r="B74" s="73">
        <v>152</v>
      </c>
      <c r="C74" s="73">
        <v>945</v>
      </c>
      <c r="D74" s="73">
        <v>5267</v>
      </c>
      <c r="E74" s="73">
        <v>3332</v>
      </c>
      <c r="F74" s="73">
        <v>1097</v>
      </c>
      <c r="G74" s="73">
        <v>8599</v>
      </c>
      <c r="H74" s="73" t="str">
        <f>VLOOKUP(A74,[1]Hoja1!$A$2:$D$1122,2)</f>
        <v>NARIÑO</v>
      </c>
      <c r="I74" s="74">
        <f t="shared" si="1"/>
        <v>3.6</v>
      </c>
    </row>
    <row r="75" spans="1:9" x14ac:dyDescent="0.25">
      <c r="A75">
        <v>5490</v>
      </c>
      <c r="B75" s="73">
        <v>956</v>
      </c>
      <c r="C75" s="73">
        <v>5913</v>
      </c>
      <c r="D75" s="73">
        <v>17109</v>
      </c>
      <c r="E75" s="73">
        <v>20423</v>
      </c>
      <c r="F75" s="73">
        <v>6869</v>
      </c>
      <c r="G75" s="73">
        <v>37532</v>
      </c>
      <c r="H75" s="73" t="str">
        <f>VLOOKUP(A75,[1]Hoja1!$A$2:$D$1122,2)</f>
        <v>NECOCLÍ</v>
      </c>
      <c r="I75" s="74">
        <f t="shared" si="1"/>
        <v>3.5</v>
      </c>
    </row>
    <row r="76" spans="1:9" x14ac:dyDescent="0.25">
      <c r="A76">
        <v>5495</v>
      </c>
      <c r="B76" s="73">
        <v>488</v>
      </c>
      <c r="C76" s="73">
        <v>3770</v>
      </c>
      <c r="D76" s="73">
        <v>6743</v>
      </c>
      <c r="E76" s="73">
        <v>17057</v>
      </c>
      <c r="F76" s="73">
        <v>4258</v>
      </c>
      <c r="G76" s="73">
        <v>23800</v>
      </c>
      <c r="H76" s="73" t="str">
        <f>VLOOKUP(A76,[1]Hoja1!$A$2:$D$1122,2)</f>
        <v>NECHÍ</v>
      </c>
      <c r="I76" s="74">
        <f t="shared" si="1"/>
        <v>4.5999999999999996</v>
      </c>
    </row>
    <row r="77" spans="1:9" x14ac:dyDescent="0.25">
      <c r="A77">
        <v>5501</v>
      </c>
      <c r="B77" s="73">
        <v>122</v>
      </c>
      <c r="C77" s="73">
        <v>443</v>
      </c>
      <c r="D77" s="73">
        <v>1605</v>
      </c>
      <c r="E77" s="73">
        <v>1114</v>
      </c>
      <c r="F77" s="73">
        <v>565</v>
      </c>
      <c r="G77" s="73">
        <v>2719</v>
      </c>
      <c r="H77" s="73" t="str">
        <f>VLOOKUP(A77,[1]Hoja1!$A$2:$D$1122,2)</f>
        <v>OLAYA</v>
      </c>
      <c r="I77" s="74">
        <f t="shared" si="1"/>
        <v>2.6</v>
      </c>
    </row>
    <row r="78" spans="1:9" x14ac:dyDescent="0.25">
      <c r="A78">
        <v>5541</v>
      </c>
      <c r="B78" s="73">
        <v>92</v>
      </c>
      <c r="C78" s="73">
        <v>2522</v>
      </c>
      <c r="D78" s="73">
        <v>6989</v>
      </c>
      <c r="E78" s="73">
        <v>10998</v>
      </c>
      <c r="F78" s="73">
        <v>2614</v>
      </c>
      <c r="G78" s="73">
        <v>17987</v>
      </c>
      <c r="H78" s="73" t="str">
        <f>VLOOKUP(A78,[1]Hoja1!$A$2:$D$1122,2)</f>
        <v>PEÑOL</v>
      </c>
      <c r="I78" s="74">
        <f t="shared" si="1"/>
        <v>4.3999999999999995</v>
      </c>
    </row>
    <row r="79" spans="1:9" x14ac:dyDescent="0.25">
      <c r="A79">
        <v>5543</v>
      </c>
      <c r="B79" s="73">
        <v>130</v>
      </c>
      <c r="C79" s="73">
        <v>761</v>
      </c>
      <c r="D79" s="73">
        <v>4644</v>
      </c>
      <c r="E79" s="73">
        <v>2494</v>
      </c>
      <c r="F79" s="73">
        <v>891</v>
      </c>
      <c r="G79" s="73">
        <v>7138</v>
      </c>
      <c r="H79" s="73" t="str">
        <f>VLOOKUP(A79,[1]Hoja1!$A$2:$D$1122,2)</f>
        <v>PEQUE</v>
      </c>
      <c r="I79" s="74">
        <f t="shared" si="1"/>
        <v>3.3000000000000003</v>
      </c>
    </row>
    <row r="80" spans="1:9" x14ac:dyDescent="0.25">
      <c r="A80">
        <v>5576</v>
      </c>
      <c r="B80" s="73">
        <v>25</v>
      </c>
      <c r="C80" s="73">
        <v>1135</v>
      </c>
      <c r="D80" s="73">
        <v>3374</v>
      </c>
      <c r="E80" s="73">
        <v>3803</v>
      </c>
      <c r="F80" s="73">
        <v>1160</v>
      </c>
      <c r="G80" s="73">
        <v>7177</v>
      </c>
      <c r="H80" s="73" t="str">
        <f>VLOOKUP(A80,[1]Hoja1!$A$2:$D$1122,2)</f>
        <v>PUEBLORRICO</v>
      </c>
      <c r="I80" s="74">
        <f t="shared" si="1"/>
        <v>3.4</v>
      </c>
    </row>
    <row r="81" spans="1:9" x14ac:dyDescent="0.25">
      <c r="A81">
        <v>5579</v>
      </c>
      <c r="B81" s="72">
        <v>299</v>
      </c>
      <c r="C81" s="72">
        <v>8426</v>
      </c>
      <c r="D81" s="72">
        <v>2692</v>
      </c>
      <c r="E81" s="72">
        <v>33074</v>
      </c>
      <c r="F81" s="72">
        <v>8725</v>
      </c>
      <c r="G81" s="72">
        <v>35766</v>
      </c>
      <c r="H81" s="72" t="str">
        <f>VLOOKUP(A81,[1]Hoja1!$A$2:$D$1122,2)</f>
        <v>PUERTO BERRÍO</v>
      </c>
      <c r="I81" s="74">
        <f t="shared" si="1"/>
        <v>4</v>
      </c>
    </row>
    <row r="82" spans="1:9" x14ac:dyDescent="0.25">
      <c r="A82">
        <v>5585</v>
      </c>
      <c r="B82" s="73">
        <v>204</v>
      </c>
      <c r="C82" s="73">
        <v>3595</v>
      </c>
      <c r="D82" s="73">
        <v>2264</v>
      </c>
      <c r="E82" s="73">
        <v>9857</v>
      </c>
      <c r="F82" s="73">
        <v>3799</v>
      </c>
      <c r="G82" s="73">
        <v>12121</v>
      </c>
      <c r="H82" s="73" t="str">
        <f>VLOOKUP(A82,[1]Hoja1!$A$2:$D$1122,2)</f>
        <v>PUERTO NARE</v>
      </c>
      <c r="I82" s="74">
        <f t="shared" si="1"/>
        <v>2.8000000000000003</v>
      </c>
    </row>
    <row r="83" spans="1:9" x14ac:dyDescent="0.25">
      <c r="A83">
        <v>5591</v>
      </c>
      <c r="B83" s="73">
        <v>169</v>
      </c>
      <c r="C83" s="73">
        <v>3786</v>
      </c>
      <c r="D83" s="73">
        <v>2243</v>
      </c>
      <c r="E83" s="73">
        <v>13211</v>
      </c>
      <c r="F83" s="73">
        <v>3955</v>
      </c>
      <c r="G83" s="73">
        <v>15454</v>
      </c>
      <c r="H83" s="73" t="str">
        <f>VLOOKUP(A83,[1]Hoja1!$A$2:$D$1122,2)</f>
        <v>PUERTO TRIUNFO</v>
      </c>
      <c r="I83" s="74">
        <f t="shared" si="1"/>
        <v>3.5</v>
      </c>
    </row>
    <row r="84" spans="1:9" x14ac:dyDescent="0.25">
      <c r="A84">
        <v>5604</v>
      </c>
      <c r="B84" s="73">
        <v>699</v>
      </c>
      <c r="C84" s="73">
        <v>4349</v>
      </c>
      <c r="D84" s="73">
        <v>7221</v>
      </c>
      <c r="E84" s="73">
        <v>15230</v>
      </c>
      <c r="F84" s="73">
        <v>5048</v>
      </c>
      <c r="G84" s="73">
        <v>22451</v>
      </c>
      <c r="H84" s="73" t="str">
        <f>VLOOKUP(A84,[1]Hoja1!$A$2:$D$1122,2)</f>
        <v>REMEDIOS</v>
      </c>
      <c r="I84" s="74">
        <f t="shared" si="1"/>
        <v>3.6</v>
      </c>
    </row>
    <row r="85" spans="1:9" x14ac:dyDescent="0.25">
      <c r="A85">
        <v>5607</v>
      </c>
      <c r="B85" s="73">
        <v>216</v>
      </c>
      <c r="C85" s="73">
        <v>2533</v>
      </c>
      <c r="D85" s="73">
        <v>7413</v>
      </c>
      <c r="E85" s="73">
        <v>13152</v>
      </c>
      <c r="F85" s="73">
        <v>2749</v>
      </c>
      <c r="G85" s="73">
        <v>20565</v>
      </c>
      <c r="H85" s="73" t="str">
        <f>VLOOKUP(A85,[1]Hoja1!$A$2:$D$1122,2)</f>
        <v>RETIRO</v>
      </c>
      <c r="I85" s="74">
        <f t="shared" si="1"/>
        <v>5.1999999999999993</v>
      </c>
    </row>
    <row r="86" spans="1:9" x14ac:dyDescent="0.25">
      <c r="A86">
        <v>5615</v>
      </c>
      <c r="B86" s="71">
        <v>408</v>
      </c>
      <c r="C86" s="71">
        <v>15368</v>
      </c>
      <c r="D86" s="71">
        <v>31474</v>
      </c>
      <c r="E86" s="71">
        <v>83299</v>
      </c>
      <c r="F86" s="71">
        <v>15776</v>
      </c>
      <c r="G86" s="71">
        <v>114773</v>
      </c>
      <c r="H86" s="71" t="str">
        <f>VLOOKUP(A86,[1]Hoja1!$A$2:$D$1122,2)</f>
        <v>RIONEGRO</v>
      </c>
      <c r="I86" s="74">
        <f t="shared" si="1"/>
        <v>5.5</v>
      </c>
    </row>
    <row r="87" spans="1:9" x14ac:dyDescent="0.25">
      <c r="A87">
        <v>5628</v>
      </c>
      <c r="B87" s="73">
        <v>116</v>
      </c>
      <c r="C87" s="73">
        <v>904</v>
      </c>
      <c r="D87" s="73">
        <v>4170</v>
      </c>
      <c r="E87" s="73">
        <v>3637</v>
      </c>
      <c r="F87" s="73">
        <v>1020</v>
      </c>
      <c r="G87" s="73">
        <v>7807</v>
      </c>
      <c r="H87" s="73" t="str">
        <f>VLOOKUP(A87,[1]Hoja1!$A$2:$D$1122,2)</f>
        <v>SABANALARGA</v>
      </c>
      <c r="I87" s="74">
        <f t="shared" si="1"/>
        <v>4.0999999999999996</v>
      </c>
    </row>
    <row r="88" spans="1:9" x14ac:dyDescent="0.25">
      <c r="A88">
        <v>5631</v>
      </c>
      <c r="B88" s="70">
        <v>71</v>
      </c>
      <c r="C88" s="70">
        <v>6603</v>
      </c>
      <c r="D88" s="70">
        <v>3730</v>
      </c>
      <c r="E88" s="70">
        <v>77867</v>
      </c>
      <c r="F88" s="70">
        <v>6674</v>
      </c>
      <c r="G88" s="70">
        <v>81597</v>
      </c>
      <c r="H88" s="70" t="str">
        <f>VLOOKUP(A88,[1]Hoja1!$A$2:$D$1122,2)</f>
        <v>SABANETA</v>
      </c>
      <c r="I88" s="74">
        <f t="shared" si="1"/>
        <v>11.799999999999999</v>
      </c>
    </row>
    <row r="89" spans="1:9" x14ac:dyDescent="0.25">
      <c r="A89">
        <v>5642</v>
      </c>
      <c r="B89" s="73">
        <v>108</v>
      </c>
      <c r="C89" s="73">
        <v>1489</v>
      </c>
      <c r="D89" s="73">
        <v>8301</v>
      </c>
      <c r="E89" s="73">
        <v>7401</v>
      </c>
      <c r="F89" s="73">
        <v>1597</v>
      </c>
      <c r="G89" s="73">
        <v>15702</v>
      </c>
      <c r="H89" s="73" t="str">
        <f>VLOOKUP(A89,[1]Hoja1!$A$2:$D$1122,2)</f>
        <v>SALGAR</v>
      </c>
      <c r="I89" s="74">
        <f t="shared" si="1"/>
        <v>5</v>
      </c>
    </row>
    <row r="90" spans="1:9" x14ac:dyDescent="0.25">
      <c r="A90">
        <v>5647</v>
      </c>
      <c r="B90" s="73">
        <v>65</v>
      </c>
      <c r="C90" s="73">
        <v>891</v>
      </c>
      <c r="D90" s="73">
        <v>3599</v>
      </c>
      <c r="E90" s="73">
        <v>2681</v>
      </c>
      <c r="F90" s="73">
        <v>956</v>
      </c>
      <c r="G90" s="73">
        <v>6280</v>
      </c>
      <c r="H90" s="73" t="str">
        <f>VLOOKUP(A90,[1]Hoja1!$A$2:$D$1122,2)</f>
        <v>SAN ANDRÉS DE CUERQUÍA</v>
      </c>
      <c r="I90" s="74">
        <f t="shared" si="1"/>
        <v>3.1</v>
      </c>
    </row>
    <row r="91" spans="1:9" x14ac:dyDescent="0.25">
      <c r="A91">
        <v>5649</v>
      </c>
      <c r="B91" s="73">
        <v>196</v>
      </c>
      <c r="C91" s="73">
        <v>1962</v>
      </c>
      <c r="D91" s="73">
        <v>5860</v>
      </c>
      <c r="E91" s="73">
        <v>8500</v>
      </c>
      <c r="F91" s="73">
        <v>2158</v>
      </c>
      <c r="G91" s="73">
        <v>14360</v>
      </c>
      <c r="H91" s="73" t="str">
        <f>VLOOKUP(A91,[1]Hoja1!$A$2:$D$1122,2)</f>
        <v>SAN CARLOS</v>
      </c>
      <c r="I91" s="74">
        <f t="shared" si="1"/>
        <v>4.3999999999999995</v>
      </c>
    </row>
    <row r="92" spans="1:9" x14ac:dyDescent="0.25">
      <c r="A92">
        <v>5652</v>
      </c>
      <c r="B92" s="73">
        <v>143</v>
      </c>
      <c r="C92" s="73">
        <v>1212</v>
      </c>
      <c r="D92" s="73">
        <v>2248</v>
      </c>
      <c r="E92" s="73">
        <v>2974</v>
      </c>
      <c r="F92" s="73">
        <v>1355</v>
      </c>
      <c r="G92" s="73">
        <v>5222</v>
      </c>
      <c r="H92" s="73" t="str">
        <f>VLOOKUP(A92,[1]Hoja1!$A$2:$D$1122,2)</f>
        <v>SAN FRANCISCO</v>
      </c>
      <c r="I92" s="74">
        <f t="shared" si="1"/>
        <v>2.5</v>
      </c>
    </row>
    <row r="93" spans="1:9" x14ac:dyDescent="0.25">
      <c r="A93">
        <v>5656</v>
      </c>
      <c r="B93" s="73">
        <v>105</v>
      </c>
      <c r="C93" s="73">
        <v>2170</v>
      </c>
      <c r="D93" s="73">
        <v>6621</v>
      </c>
      <c r="E93" s="73">
        <v>6494</v>
      </c>
      <c r="F93" s="73">
        <v>2275</v>
      </c>
      <c r="G93" s="73">
        <v>13115</v>
      </c>
      <c r="H93" s="73" t="str">
        <f>VLOOKUP(A93,[1]Hoja1!$A$2:$D$1122,2)</f>
        <v>SAN JERÓNIMO</v>
      </c>
      <c r="I93" s="74">
        <f t="shared" si="1"/>
        <v>3</v>
      </c>
    </row>
    <row r="94" spans="1:9" x14ac:dyDescent="0.25">
      <c r="A94">
        <v>5658</v>
      </c>
      <c r="B94" s="73">
        <v>14</v>
      </c>
      <c r="C94" s="73">
        <v>611</v>
      </c>
      <c r="D94" s="73">
        <v>820</v>
      </c>
      <c r="E94" s="73">
        <v>2111</v>
      </c>
      <c r="F94" s="73">
        <v>625</v>
      </c>
      <c r="G94" s="73">
        <v>2931</v>
      </c>
      <c r="H94" s="73" t="str">
        <f>VLOOKUP(A94,[1]Hoja1!$A$2:$D$1122,2)</f>
        <v>SAN JOSÉ DE LA MONTAÑA</v>
      </c>
      <c r="I94" s="74">
        <f t="shared" si="1"/>
        <v>3.5</v>
      </c>
    </row>
    <row r="95" spans="1:9" x14ac:dyDescent="0.25">
      <c r="A95">
        <v>5659</v>
      </c>
      <c r="B95" s="73">
        <v>197</v>
      </c>
      <c r="C95" s="73">
        <v>2892</v>
      </c>
      <c r="D95" s="73">
        <v>10641</v>
      </c>
      <c r="E95" s="73">
        <v>9334</v>
      </c>
      <c r="F95" s="73">
        <v>3089</v>
      </c>
      <c r="G95" s="73">
        <v>19975</v>
      </c>
      <c r="H95" s="73" t="str">
        <f>VLOOKUP(A95,[1]Hoja1!$A$2:$D$1122,2)</f>
        <v>SAN JUAN DE URABÁ</v>
      </c>
      <c r="I95" s="74">
        <f t="shared" si="1"/>
        <v>3.3000000000000003</v>
      </c>
    </row>
    <row r="96" spans="1:9" x14ac:dyDescent="0.25">
      <c r="A96">
        <v>5660</v>
      </c>
      <c r="B96" s="73">
        <v>102</v>
      </c>
      <c r="C96" s="73">
        <v>1819</v>
      </c>
      <c r="D96" s="73">
        <v>3802</v>
      </c>
      <c r="E96" s="73">
        <v>7293</v>
      </c>
      <c r="F96" s="73">
        <v>1921</v>
      </c>
      <c r="G96" s="73">
        <v>11095</v>
      </c>
      <c r="H96" s="73" t="str">
        <f>VLOOKUP(A96,[1]Hoja1!$A$2:$D$1122,2)</f>
        <v>SAN LUIS</v>
      </c>
      <c r="I96" s="74">
        <f t="shared" si="1"/>
        <v>4.0999999999999996</v>
      </c>
    </row>
    <row r="97" spans="1:9" x14ac:dyDescent="0.25">
      <c r="A97">
        <v>5664</v>
      </c>
      <c r="B97" s="73">
        <v>101</v>
      </c>
      <c r="C97" s="73">
        <v>1848</v>
      </c>
      <c r="D97" s="73">
        <v>6324</v>
      </c>
      <c r="E97" s="73">
        <v>10692</v>
      </c>
      <c r="F97" s="73">
        <v>1949</v>
      </c>
      <c r="G97" s="73">
        <v>17016</v>
      </c>
      <c r="H97" s="73" t="str">
        <f>VLOOKUP(A97,[1]Hoja1!$A$2:$D$1122,2)</f>
        <v>SAN PEDRO DE LOS MILAGROS</v>
      </c>
      <c r="I97" s="74">
        <f t="shared" si="1"/>
        <v>5.8</v>
      </c>
    </row>
    <row r="98" spans="1:9" x14ac:dyDescent="0.25">
      <c r="A98">
        <v>5665</v>
      </c>
      <c r="B98" s="73">
        <v>284</v>
      </c>
      <c r="C98" s="73">
        <v>3978</v>
      </c>
      <c r="D98" s="73">
        <v>16888</v>
      </c>
      <c r="E98" s="73">
        <v>12968</v>
      </c>
      <c r="F98" s="73">
        <v>4262</v>
      </c>
      <c r="G98" s="73">
        <v>29856</v>
      </c>
      <c r="H98" s="73" t="str">
        <f>VLOOKUP(A98,[1]Hoja1!$A$2:$D$1122,2)</f>
        <v>SAN PEDRO DE URABÁ</v>
      </c>
      <c r="I98" s="74">
        <f t="shared" si="1"/>
        <v>3.3000000000000003</v>
      </c>
    </row>
    <row r="99" spans="1:9" x14ac:dyDescent="0.25">
      <c r="A99">
        <v>5667</v>
      </c>
      <c r="B99" s="73">
        <v>186</v>
      </c>
      <c r="C99" s="73">
        <v>1902</v>
      </c>
      <c r="D99" s="73">
        <v>5344</v>
      </c>
      <c r="E99" s="73">
        <v>7207</v>
      </c>
      <c r="F99" s="73">
        <v>2088</v>
      </c>
      <c r="G99" s="73">
        <v>12551</v>
      </c>
      <c r="H99" s="73" t="str">
        <f>VLOOKUP(A99,[1]Hoja1!$A$2:$D$1122,2)</f>
        <v>SAN RAFAEL</v>
      </c>
      <c r="I99" s="74">
        <f t="shared" si="1"/>
        <v>3.8000000000000003</v>
      </c>
    </row>
    <row r="100" spans="1:9" x14ac:dyDescent="0.25">
      <c r="A100">
        <v>5670</v>
      </c>
      <c r="B100" s="73">
        <v>434</v>
      </c>
      <c r="C100" s="73">
        <v>2841</v>
      </c>
      <c r="D100" s="73">
        <v>8022</v>
      </c>
      <c r="E100" s="73">
        <v>9702</v>
      </c>
      <c r="F100" s="73">
        <v>3275</v>
      </c>
      <c r="G100" s="73">
        <v>17724</v>
      </c>
      <c r="H100" s="73" t="str">
        <f>VLOOKUP(A100,[1]Hoja1!$A$2:$D$1122,2)</f>
        <v>SAN ROQUE</v>
      </c>
      <c r="I100" s="74">
        <f t="shared" si="1"/>
        <v>3.5</v>
      </c>
    </row>
    <row r="101" spans="1:9" x14ac:dyDescent="0.25">
      <c r="A101">
        <v>5674</v>
      </c>
      <c r="B101" s="73">
        <v>59</v>
      </c>
      <c r="C101" s="73">
        <v>698</v>
      </c>
      <c r="D101" s="73">
        <v>12632</v>
      </c>
      <c r="E101" s="73">
        <v>5352</v>
      </c>
      <c r="F101" s="73">
        <v>757</v>
      </c>
      <c r="G101" s="73">
        <v>17984</v>
      </c>
      <c r="H101" s="73" t="str">
        <f>VLOOKUP(A101,[1]Hoja1!$A$2:$D$1122,2)</f>
        <v>SAN VICENTE FERRER</v>
      </c>
      <c r="I101" s="74">
        <f t="shared" si="1"/>
        <v>7.6999999999999993</v>
      </c>
    </row>
    <row r="102" spans="1:9" x14ac:dyDescent="0.25">
      <c r="A102">
        <v>5679</v>
      </c>
      <c r="B102" s="73">
        <v>59</v>
      </c>
      <c r="C102" s="73">
        <v>2614</v>
      </c>
      <c r="D102" s="73">
        <v>9380</v>
      </c>
      <c r="E102" s="73">
        <v>12437</v>
      </c>
      <c r="F102" s="73">
        <v>2673</v>
      </c>
      <c r="G102" s="73">
        <v>21817</v>
      </c>
      <c r="H102" s="73" t="str">
        <f>VLOOKUP(A102,[1]Hoja1!$A$2:$D$1122,2)</f>
        <v>SANTA BÁRBARA</v>
      </c>
      <c r="I102" s="74">
        <f t="shared" si="1"/>
        <v>4.8</v>
      </c>
    </row>
    <row r="103" spans="1:9" x14ac:dyDescent="0.25">
      <c r="A103">
        <v>5686</v>
      </c>
      <c r="B103" s="73">
        <v>249</v>
      </c>
      <c r="C103" s="73">
        <v>2536</v>
      </c>
      <c r="D103" s="73">
        <v>12767</v>
      </c>
      <c r="E103" s="73">
        <v>17575</v>
      </c>
      <c r="F103" s="73">
        <v>2785</v>
      </c>
      <c r="G103" s="73">
        <v>30342</v>
      </c>
      <c r="H103" s="73" t="str">
        <f>VLOOKUP(A103,[1]Hoja1!$A$2:$D$1122,2)</f>
        <v>SANTA ROSA DE OSOS</v>
      </c>
      <c r="I103" s="74">
        <f t="shared" si="1"/>
        <v>7</v>
      </c>
    </row>
    <row r="104" spans="1:9" x14ac:dyDescent="0.25">
      <c r="A104">
        <v>5690</v>
      </c>
      <c r="B104" s="73">
        <v>144</v>
      </c>
      <c r="C104" s="73">
        <v>1540</v>
      </c>
      <c r="D104" s="73">
        <v>5049</v>
      </c>
      <c r="E104" s="73">
        <v>4453</v>
      </c>
      <c r="F104" s="73">
        <v>1684</v>
      </c>
      <c r="G104" s="73">
        <v>9502</v>
      </c>
      <c r="H104" s="73" t="str">
        <f>VLOOKUP(A104,[1]Hoja1!$A$2:$D$1122,2)</f>
        <v>SANTO DOMINGO</v>
      </c>
      <c r="I104" s="74">
        <f t="shared" si="1"/>
        <v>2.9</v>
      </c>
    </row>
    <row r="105" spans="1:9" x14ac:dyDescent="0.25">
      <c r="A105">
        <v>5697</v>
      </c>
      <c r="B105" s="72">
        <v>18</v>
      </c>
      <c r="C105" s="72">
        <v>3284</v>
      </c>
      <c r="D105" s="72">
        <v>7036</v>
      </c>
      <c r="E105" s="72">
        <v>23204</v>
      </c>
      <c r="F105" s="72">
        <v>3302</v>
      </c>
      <c r="G105" s="72">
        <v>30240</v>
      </c>
      <c r="H105" s="72" t="str">
        <f>VLOOKUP(A105,[1]Hoja1!$A$2:$D$1122,2)</f>
        <v>EL SANTUARIO</v>
      </c>
      <c r="I105" s="74">
        <f t="shared" si="1"/>
        <v>7.1</v>
      </c>
    </row>
    <row r="106" spans="1:9" x14ac:dyDescent="0.25">
      <c r="A106">
        <v>5736</v>
      </c>
      <c r="B106" s="72">
        <v>1150</v>
      </c>
      <c r="C106" s="72">
        <v>7341</v>
      </c>
      <c r="D106" s="72">
        <v>3925</v>
      </c>
      <c r="E106" s="72">
        <v>29331</v>
      </c>
      <c r="F106" s="72">
        <v>8491</v>
      </c>
      <c r="G106" s="72">
        <v>33256</v>
      </c>
      <c r="H106" s="72" t="str">
        <f>VLOOKUP(A106,[1]Hoja1!$A$2:$D$1122,2)</f>
        <v>SEGOVIA</v>
      </c>
      <c r="I106" s="74">
        <f t="shared" si="1"/>
        <v>4</v>
      </c>
    </row>
    <row r="107" spans="1:9" x14ac:dyDescent="0.25">
      <c r="A107">
        <v>5756</v>
      </c>
      <c r="B107" s="73">
        <v>427</v>
      </c>
      <c r="C107" s="73">
        <v>5672</v>
      </c>
      <c r="D107" s="73">
        <v>11825</v>
      </c>
      <c r="E107" s="73">
        <v>19759</v>
      </c>
      <c r="F107" s="73">
        <v>6099</v>
      </c>
      <c r="G107" s="73">
        <v>31584</v>
      </c>
      <c r="H107" s="73" t="str">
        <f>VLOOKUP(A107,[1]Hoja1!$A$2:$D$1122,2)</f>
        <v>SONSÓN</v>
      </c>
      <c r="I107" s="74">
        <f t="shared" si="1"/>
        <v>3.5</v>
      </c>
    </row>
    <row r="108" spans="1:9" x14ac:dyDescent="0.25">
      <c r="A108">
        <v>5761</v>
      </c>
      <c r="B108" s="73">
        <v>194</v>
      </c>
      <c r="C108" s="73">
        <v>2197</v>
      </c>
      <c r="D108" s="73">
        <v>6606</v>
      </c>
      <c r="E108" s="73">
        <v>7081</v>
      </c>
      <c r="F108" s="73">
        <v>2391</v>
      </c>
      <c r="G108" s="73">
        <v>13687</v>
      </c>
      <c r="H108" s="73" t="str">
        <f>VLOOKUP(A108,[1]Hoja1!$A$2:$D$1122,2)</f>
        <v>SOPETRÁN</v>
      </c>
      <c r="I108" s="74">
        <f t="shared" si="1"/>
        <v>3.3000000000000003</v>
      </c>
    </row>
    <row r="109" spans="1:9" x14ac:dyDescent="0.25">
      <c r="A109">
        <v>5789</v>
      </c>
      <c r="B109" s="73">
        <v>110</v>
      </c>
      <c r="C109" s="73">
        <v>2404</v>
      </c>
      <c r="D109" s="73">
        <v>6526</v>
      </c>
      <c r="E109" s="73">
        <v>8283</v>
      </c>
      <c r="F109" s="73">
        <v>2514</v>
      </c>
      <c r="G109" s="73">
        <v>14809</v>
      </c>
      <c r="H109" s="73" t="str">
        <f>VLOOKUP(A109,[1]Hoja1!$A$2:$D$1122,2)</f>
        <v>TÁMESIS</v>
      </c>
      <c r="I109" s="74">
        <f t="shared" si="1"/>
        <v>3.5</v>
      </c>
    </row>
    <row r="110" spans="1:9" x14ac:dyDescent="0.25">
      <c r="A110">
        <v>5790</v>
      </c>
      <c r="B110" s="73">
        <v>321</v>
      </c>
      <c r="C110" s="73">
        <v>5852</v>
      </c>
      <c r="D110" s="73">
        <v>3318</v>
      </c>
      <c r="E110" s="73">
        <v>19376</v>
      </c>
      <c r="F110" s="73">
        <v>6173</v>
      </c>
      <c r="G110" s="73">
        <v>22694</v>
      </c>
      <c r="H110" s="73" t="str">
        <f>VLOOKUP(A110,[1]Hoja1!$A$2:$D$1122,2)</f>
        <v>TARAZÁ</v>
      </c>
      <c r="I110" s="74">
        <f t="shared" si="1"/>
        <v>3.4</v>
      </c>
    </row>
    <row r="111" spans="1:9" x14ac:dyDescent="0.25">
      <c r="A111">
        <v>5792</v>
      </c>
      <c r="B111" s="73">
        <v>32</v>
      </c>
      <c r="C111" s="73">
        <v>466</v>
      </c>
      <c r="D111" s="73">
        <v>2159</v>
      </c>
      <c r="E111" s="73">
        <v>3475</v>
      </c>
      <c r="F111" s="73">
        <v>498</v>
      </c>
      <c r="G111" s="73">
        <v>5634</v>
      </c>
      <c r="H111" s="73" t="str">
        <f>VLOOKUP(A111,[1]Hoja1!$A$2:$D$1122,2)</f>
        <v>TARSO</v>
      </c>
      <c r="I111" s="74">
        <f t="shared" si="1"/>
        <v>7.5</v>
      </c>
    </row>
    <row r="112" spans="1:9" x14ac:dyDescent="0.25">
      <c r="A112">
        <v>5809</v>
      </c>
      <c r="B112" s="73">
        <v>69</v>
      </c>
      <c r="C112" s="73">
        <v>1343</v>
      </c>
      <c r="D112" s="73">
        <v>3289</v>
      </c>
      <c r="E112" s="73">
        <v>4890</v>
      </c>
      <c r="F112" s="73">
        <v>1412</v>
      </c>
      <c r="G112" s="73">
        <v>8179</v>
      </c>
      <c r="H112" s="73" t="str">
        <f>VLOOKUP(A112,[1]Hoja1!$A$2:$D$1122,2)</f>
        <v>TITIRIBÍ</v>
      </c>
      <c r="I112" s="74">
        <f t="shared" si="1"/>
        <v>3.7</v>
      </c>
    </row>
    <row r="113" spans="1:9" x14ac:dyDescent="0.25">
      <c r="A113">
        <v>5819</v>
      </c>
      <c r="B113" s="73">
        <v>82</v>
      </c>
      <c r="C113" s="73">
        <v>615</v>
      </c>
      <c r="D113" s="73">
        <v>2913</v>
      </c>
      <c r="E113" s="73">
        <v>2000</v>
      </c>
      <c r="F113" s="73">
        <v>697</v>
      </c>
      <c r="G113" s="73">
        <v>4913</v>
      </c>
      <c r="H113" s="73" t="str">
        <f>VLOOKUP(A113,[1]Hoja1!$A$2:$D$1122,2)</f>
        <v>TOLEDO</v>
      </c>
      <c r="I113" s="74">
        <f t="shared" si="1"/>
        <v>3.3000000000000003</v>
      </c>
    </row>
    <row r="114" spans="1:9" x14ac:dyDescent="0.25">
      <c r="A114">
        <v>5837</v>
      </c>
      <c r="B114" s="71">
        <v>598</v>
      </c>
      <c r="C114" s="71">
        <v>24394</v>
      </c>
      <c r="D114" s="71">
        <v>21852</v>
      </c>
      <c r="E114" s="71">
        <v>91578</v>
      </c>
      <c r="F114" s="71">
        <v>24992</v>
      </c>
      <c r="G114" s="71">
        <v>113430</v>
      </c>
      <c r="H114" s="71" t="str">
        <f>VLOOKUP(A114,[1]Hoja1!$A$2:$D$1122,2)</f>
        <v>TURBO</v>
      </c>
      <c r="I114" s="74">
        <f t="shared" si="1"/>
        <v>3.8000000000000003</v>
      </c>
    </row>
    <row r="115" spans="1:9" x14ac:dyDescent="0.25">
      <c r="A115">
        <v>5842</v>
      </c>
      <c r="B115" s="73">
        <v>127</v>
      </c>
      <c r="C115" s="73">
        <v>511</v>
      </c>
      <c r="D115" s="73">
        <v>4204</v>
      </c>
      <c r="E115" s="73">
        <v>2256</v>
      </c>
      <c r="F115" s="73">
        <v>638</v>
      </c>
      <c r="G115" s="73">
        <v>6460</v>
      </c>
      <c r="H115" s="73" t="str">
        <f>VLOOKUP(A115,[1]Hoja1!$A$2:$D$1122,2)</f>
        <v>URAMITA</v>
      </c>
      <c r="I115" s="74">
        <f t="shared" si="1"/>
        <v>4.5</v>
      </c>
    </row>
    <row r="116" spans="1:9" x14ac:dyDescent="0.25">
      <c r="A116">
        <v>5847</v>
      </c>
      <c r="B116" s="73">
        <v>419</v>
      </c>
      <c r="C116" s="73">
        <v>4343</v>
      </c>
      <c r="D116" s="73">
        <v>12021</v>
      </c>
      <c r="E116" s="73">
        <v>15531</v>
      </c>
      <c r="F116" s="73">
        <v>4762</v>
      </c>
      <c r="G116" s="73">
        <v>27552</v>
      </c>
      <c r="H116" s="73" t="str">
        <f>VLOOKUP(A116,[1]Hoja1!$A$2:$D$1122,2)</f>
        <v>URRAO</v>
      </c>
      <c r="I116" s="74">
        <f t="shared" si="1"/>
        <v>3.6</v>
      </c>
    </row>
    <row r="117" spans="1:9" x14ac:dyDescent="0.25">
      <c r="A117">
        <v>5854</v>
      </c>
      <c r="B117" s="73">
        <v>91</v>
      </c>
      <c r="C117" s="73">
        <v>952</v>
      </c>
      <c r="D117" s="73">
        <v>6564</v>
      </c>
      <c r="E117" s="73">
        <v>4941</v>
      </c>
      <c r="F117" s="73">
        <v>1043</v>
      </c>
      <c r="G117" s="73">
        <v>11505</v>
      </c>
      <c r="H117" s="73" t="str">
        <f>VLOOKUP(A117,[1]Hoja1!$A$2:$D$1122,2)</f>
        <v>VALDIVIA</v>
      </c>
      <c r="I117" s="74">
        <f t="shared" si="1"/>
        <v>5.1999999999999993</v>
      </c>
    </row>
    <row r="118" spans="1:9" x14ac:dyDescent="0.25">
      <c r="A118">
        <v>5856</v>
      </c>
      <c r="B118" s="73">
        <v>17</v>
      </c>
      <c r="C118" s="73">
        <v>1152</v>
      </c>
      <c r="D118" s="73">
        <v>2219</v>
      </c>
      <c r="E118" s="73">
        <v>3194</v>
      </c>
      <c r="F118" s="73">
        <v>1169</v>
      </c>
      <c r="G118" s="73">
        <v>5413</v>
      </c>
      <c r="H118" s="73" t="str">
        <f>VLOOKUP(A118,[1]Hoja1!$A$2:$D$1122,2)</f>
        <v>VALPARAÍSO</v>
      </c>
      <c r="I118" s="74">
        <f t="shared" si="1"/>
        <v>2.8000000000000003</v>
      </c>
    </row>
    <row r="119" spans="1:9" x14ac:dyDescent="0.25">
      <c r="A119">
        <v>5858</v>
      </c>
      <c r="B119" s="73">
        <v>116</v>
      </c>
      <c r="C119" s="73">
        <v>1903</v>
      </c>
      <c r="D119" s="73">
        <v>2876</v>
      </c>
      <c r="E119" s="73">
        <v>8234</v>
      </c>
      <c r="F119" s="73">
        <v>2019</v>
      </c>
      <c r="G119" s="73">
        <v>11110</v>
      </c>
      <c r="H119" s="73" t="str">
        <f>VLOOKUP(A119,[1]Hoja1!$A$2:$D$1122,2)</f>
        <v>VEGACHÍ</v>
      </c>
      <c r="I119" s="74">
        <f t="shared" si="1"/>
        <v>4.3999999999999995</v>
      </c>
    </row>
    <row r="120" spans="1:9" x14ac:dyDescent="0.25">
      <c r="A120">
        <v>5861</v>
      </c>
      <c r="B120" s="73">
        <v>83</v>
      </c>
      <c r="C120" s="73">
        <v>1819</v>
      </c>
      <c r="D120" s="73">
        <v>2415</v>
      </c>
      <c r="E120" s="73">
        <v>7801</v>
      </c>
      <c r="F120" s="73">
        <v>1902</v>
      </c>
      <c r="G120" s="73">
        <v>10216</v>
      </c>
      <c r="H120" s="73" t="str">
        <f>VLOOKUP(A120,[1]Hoja1!$A$2:$D$1122,2)</f>
        <v>VENECIA</v>
      </c>
      <c r="I120" s="74">
        <f t="shared" si="1"/>
        <v>4.3</v>
      </c>
    </row>
    <row r="121" spans="1:9" x14ac:dyDescent="0.25">
      <c r="A121">
        <v>5873</v>
      </c>
      <c r="B121" s="73">
        <v>583</v>
      </c>
      <c r="C121" s="73">
        <v>1359</v>
      </c>
      <c r="D121" s="73">
        <v>1826</v>
      </c>
      <c r="E121" s="73">
        <v>5296</v>
      </c>
      <c r="F121" s="73">
        <v>1942</v>
      </c>
      <c r="G121" s="73">
        <v>7122</v>
      </c>
      <c r="H121" s="73" t="str">
        <f>VLOOKUP(A121,[1]Hoja1!$A$2:$D$1122,2)</f>
        <v>VIGIAA DEL FUERTE</v>
      </c>
      <c r="I121" s="74">
        <f t="shared" si="1"/>
        <v>3.9</v>
      </c>
    </row>
    <row r="122" spans="1:9" x14ac:dyDescent="0.25">
      <c r="A122">
        <v>5885</v>
      </c>
      <c r="B122" s="73">
        <v>170</v>
      </c>
      <c r="C122" s="73">
        <v>896</v>
      </c>
      <c r="D122" s="73">
        <v>3075</v>
      </c>
      <c r="E122" s="73">
        <v>3133</v>
      </c>
      <c r="F122" s="73">
        <v>1066</v>
      </c>
      <c r="G122" s="73">
        <v>6208</v>
      </c>
      <c r="H122" s="73" t="str">
        <f>VLOOKUP(A122,[1]Hoja1!$A$2:$D$1122,2)</f>
        <v>YALÍ</v>
      </c>
      <c r="I122" s="74">
        <f t="shared" si="1"/>
        <v>3.5</v>
      </c>
    </row>
    <row r="123" spans="1:9" x14ac:dyDescent="0.25">
      <c r="A123">
        <v>5887</v>
      </c>
      <c r="B123" s="72">
        <v>309</v>
      </c>
      <c r="C123" s="72">
        <v>6596</v>
      </c>
      <c r="D123" s="72">
        <v>6819</v>
      </c>
      <c r="E123" s="72">
        <v>28993</v>
      </c>
      <c r="F123" s="72">
        <v>6905</v>
      </c>
      <c r="G123" s="72">
        <v>35812</v>
      </c>
      <c r="H123" s="72" t="str">
        <f>VLOOKUP(A123,[1]Hoja1!$A$2:$D$1122,2)</f>
        <v>YARUMAL</v>
      </c>
      <c r="I123" s="74">
        <f t="shared" si="1"/>
        <v>4.3999999999999995</v>
      </c>
    </row>
    <row r="124" spans="1:9" x14ac:dyDescent="0.25">
      <c r="A124">
        <v>5890</v>
      </c>
      <c r="B124" s="73">
        <v>395</v>
      </c>
      <c r="C124" s="73">
        <v>2067</v>
      </c>
      <c r="D124" s="73">
        <v>11072</v>
      </c>
      <c r="E124" s="73">
        <v>7839</v>
      </c>
      <c r="F124" s="73">
        <v>2462</v>
      </c>
      <c r="G124" s="73">
        <v>18911</v>
      </c>
      <c r="H124" s="73" t="str">
        <f>VLOOKUP(A124,[1]Hoja1!$A$2:$D$1122,2)</f>
        <v>YOLOMBÓ</v>
      </c>
      <c r="I124" s="74">
        <f t="shared" si="1"/>
        <v>3.8000000000000003</v>
      </c>
    </row>
    <row r="125" spans="1:9" x14ac:dyDescent="0.25">
      <c r="A125">
        <v>5893</v>
      </c>
      <c r="B125" s="73">
        <v>273</v>
      </c>
      <c r="C125" s="73">
        <v>4005</v>
      </c>
      <c r="D125" s="73">
        <v>5350</v>
      </c>
      <c r="E125" s="73">
        <v>12084</v>
      </c>
      <c r="F125" s="73">
        <v>4278</v>
      </c>
      <c r="G125" s="73">
        <v>17434</v>
      </c>
      <c r="H125" s="73" t="str">
        <f>VLOOKUP(A125,[1]Hoja1!$A$2:$D$1122,2)</f>
        <v>YONDÓ</v>
      </c>
      <c r="I125" s="74">
        <f t="shared" si="1"/>
        <v>3.1</v>
      </c>
    </row>
    <row r="126" spans="1:9" x14ac:dyDescent="0.25">
      <c r="A126">
        <v>5895</v>
      </c>
      <c r="B126" s="73">
        <v>656</v>
      </c>
      <c r="C126" s="73">
        <v>2556</v>
      </c>
      <c r="D126" s="73">
        <v>10166</v>
      </c>
      <c r="E126" s="73">
        <v>13836</v>
      </c>
      <c r="F126" s="73">
        <v>3212</v>
      </c>
      <c r="G126" s="73">
        <v>24002</v>
      </c>
      <c r="H126" s="73" t="str">
        <f>VLOOKUP(A126,[1]Hoja1!$A$2:$D$1122,2)</f>
        <v>ZARAGOZA</v>
      </c>
      <c r="I126" s="74">
        <f t="shared" si="1"/>
        <v>5.5</v>
      </c>
    </row>
    <row r="127" spans="1:9" x14ac:dyDescent="0.25">
      <c r="A127">
        <v>8001</v>
      </c>
      <c r="B127" s="68">
        <v>99</v>
      </c>
      <c r="C127" s="68">
        <v>178328</v>
      </c>
      <c r="D127" s="68">
        <v>735</v>
      </c>
      <c r="E127" s="68">
        <v>1114140</v>
      </c>
      <c r="F127" s="68">
        <v>178427</v>
      </c>
      <c r="G127" s="68">
        <v>1114875</v>
      </c>
      <c r="H127" s="68" t="str">
        <f>VLOOKUP(A127,[1]Hoja1!$A$2:$D$1122,2)</f>
        <v>BARRANQUILLA</v>
      </c>
      <c r="I127" s="74">
        <f t="shared" si="1"/>
        <v>6.3</v>
      </c>
    </row>
    <row r="128" spans="1:9" x14ac:dyDescent="0.25">
      <c r="A128">
        <v>8078</v>
      </c>
      <c r="B128" s="71">
        <v>126</v>
      </c>
      <c r="C128" s="71">
        <v>13220</v>
      </c>
      <c r="D128" s="71">
        <v>2036</v>
      </c>
      <c r="E128" s="71">
        <v>58867</v>
      </c>
      <c r="F128" s="71">
        <v>13346</v>
      </c>
      <c r="G128" s="71">
        <v>60903</v>
      </c>
      <c r="H128" s="71" t="str">
        <f>VLOOKUP(A128,[1]Hoja1!$A$2:$D$1122,2)</f>
        <v>BARANOA</v>
      </c>
      <c r="I128" s="74">
        <f t="shared" si="1"/>
        <v>4.5</v>
      </c>
    </row>
    <row r="129" spans="1:9" x14ac:dyDescent="0.25">
      <c r="A129">
        <v>8137</v>
      </c>
      <c r="B129" s="73">
        <v>25</v>
      </c>
      <c r="C129" s="73">
        <v>4630</v>
      </c>
      <c r="D129" s="73">
        <v>476</v>
      </c>
      <c r="E129" s="73">
        <v>22223</v>
      </c>
      <c r="F129" s="73">
        <v>4655</v>
      </c>
      <c r="G129" s="73">
        <v>22699</v>
      </c>
      <c r="H129" s="73" t="str">
        <f>VLOOKUP(A129,[1]Hoja1!$A$2:$D$1122,2)</f>
        <v>CAMPO DE LA CRUZ</v>
      </c>
      <c r="I129" s="74">
        <f t="shared" si="1"/>
        <v>4.8</v>
      </c>
    </row>
    <row r="130" spans="1:9" x14ac:dyDescent="0.25">
      <c r="A130">
        <v>8141</v>
      </c>
      <c r="B130" s="73">
        <v>50</v>
      </c>
      <c r="C130" s="73">
        <v>3050</v>
      </c>
      <c r="D130" s="73">
        <v>353</v>
      </c>
      <c r="E130" s="73">
        <v>15237</v>
      </c>
      <c r="F130" s="73">
        <v>3100</v>
      </c>
      <c r="G130" s="73">
        <v>15590</v>
      </c>
      <c r="H130" s="73" t="str">
        <f>VLOOKUP(A130,[1]Hoja1!$A$2:$D$1122,2)</f>
        <v>CANDELARIA</v>
      </c>
      <c r="I130" s="74">
        <f t="shared" si="1"/>
        <v>5</v>
      </c>
    </row>
    <row r="131" spans="1:9" x14ac:dyDescent="0.25">
      <c r="A131">
        <v>8296</v>
      </c>
      <c r="B131" s="71">
        <v>63</v>
      </c>
      <c r="C131" s="71">
        <v>10570</v>
      </c>
      <c r="D131" s="71">
        <v>2629</v>
      </c>
      <c r="E131" s="71">
        <v>52356</v>
      </c>
      <c r="F131" s="71">
        <v>10633</v>
      </c>
      <c r="G131" s="71">
        <v>54985</v>
      </c>
      <c r="H131" s="71" t="str">
        <f>VLOOKUP(A131,[1]Hoja1!$A$2:$D$1122,2)</f>
        <v>GALAPA</v>
      </c>
      <c r="I131" s="74">
        <f t="shared" ref="I131:I194" si="2">ROUNDUP(E131/C131,1)</f>
        <v>5</v>
      </c>
    </row>
    <row r="132" spans="1:9" x14ac:dyDescent="0.25">
      <c r="A132">
        <v>8372</v>
      </c>
      <c r="B132" s="73">
        <v>12</v>
      </c>
      <c r="C132" s="73">
        <v>2000</v>
      </c>
      <c r="D132" s="73">
        <v>1901</v>
      </c>
      <c r="E132" s="73">
        <v>16867</v>
      </c>
      <c r="F132" s="73">
        <v>2012</v>
      </c>
      <c r="G132" s="73">
        <v>18768</v>
      </c>
      <c r="H132" s="73" t="str">
        <f>VLOOKUP(A132,[1]Hoja1!$A$2:$D$1122,2)</f>
        <v>JUAN DE ACOSTA</v>
      </c>
      <c r="I132" s="74">
        <f t="shared" si="2"/>
        <v>8.5</v>
      </c>
    </row>
    <row r="133" spans="1:9" x14ac:dyDescent="0.25">
      <c r="A133">
        <v>8421</v>
      </c>
      <c r="B133" s="73">
        <v>41</v>
      </c>
      <c r="C133" s="73">
        <v>5944</v>
      </c>
      <c r="D133" s="73">
        <v>741</v>
      </c>
      <c r="E133" s="73">
        <v>26802</v>
      </c>
      <c r="F133" s="73">
        <v>5985</v>
      </c>
      <c r="G133" s="73">
        <v>27543</v>
      </c>
      <c r="H133" s="73" t="str">
        <f>VLOOKUP(A133,[1]Hoja1!$A$2:$D$1122,2)</f>
        <v>LURUACO</v>
      </c>
      <c r="I133" s="74">
        <f t="shared" si="2"/>
        <v>4.5999999999999996</v>
      </c>
    </row>
    <row r="134" spans="1:9" x14ac:dyDescent="0.25">
      <c r="A134">
        <v>8433</v>
      </c>
      <c r="B134" s="71">
        <v>126</v>
      </c>
      <c r="C134" s="71">
        <v>23102</v>
      </c>
      <c r="D134" s="71">
        <v>2836</v>
      </c>
      <c r="E134" s="71">
        <v>116792</v>
      </c>
      <c r="F134" s="71">
        <v>23228</v>
      </c>
      <c r="G134" s="71">
        <v>119628</v>
      </c>
      <c r="H134" s="71" t="str">
        <f>VLOOKUP(A134,[1]Hoja1!$A$2:$D$1122,2)</f>
        <v>MALAMBO</v>
      </c>
      <c r="I134" s="74">
        <f t="shared" si="2"/>
        <v>5.0999999999999996</v>
      </c>
    </row>
    <row r="135" spans="1:9" x14ac:dyDescent="0.25">
      <c r="A135">
        <v>8436</v>
      </c>
      <c r="B135" s="73">
        <v>40</v>
      </c>
      <c r="C135" s="73">
        <v>3618</v>
      </c>
      <c r="D135" s="73">
        <v>758</v>
      </c>
      <c r="E135" s="73">
        <v>18391</v>
      </c>
      <c r="F135" s="73">
        <v>3658</v>
      </c>
      <c r="G135" s="73">
        <v>19149</v>
      </c>
      <c r="H135" s="73" t="str">
        <f>VLOOKUP(A135,[1]Hoja1!$A$2:$D$1122,2)</f>
        <v>MANATÍ</v>
      </c>
      <c r="I135" s="74">
        <f t="shared" si="2"/>
        <v>5.0999999999999996</v>
      </c>
    </row>
    <row r="136" spans="1:9" x14ac:dyDescent="0.25">
      <c r="A136">
        <v>8520</v>
      </c>
      <c r="B136" s="72">
        <v>23</v>
      </c>
      <c r="C136" s="72">
        <v>4263</v>
      </c>
      <c r="D136" s="72">
        <v>623</v>
      </c>
      <c r="E136" s="72">
        <v>26407</v>
      </c>
      <c r="F136" s="72">
        <v>4286</v>
      </c>
      <c r="G136" s="72">
        <v>27030</v>
      </c>
      <c r="H136" s="72" t="str">
        <f>VLOOKUP(A136,[1]Hoja1!$A$2:$D$1122,2)</f>
        <v>PALMAR DE VARELA</v>
      </c>
      <c r="I136" s="74">
        <f t="shared" si="2"/>
        <v>6.1999999999999993</v>
      </c>
    </row>
    <row r="137" spans="1:9" x14ac:dyDescent="0.25">
      <c r="A137">
        <v>8549</v>
      </c>
      <c r="B137" s="73">
        <v>78</v>
      </c>
      <c r="C137" s="73">
        <v>922</v>
      </c>
      <c r="D137" s="73">
        <v>1079</v>
      </c>
      <c r="E137" s="73">
        <v>4557</v>
      </c>
      <c r="F137" s="73">
        <v>1000</v>
      </c>
      <c r="G137" s="73">
        <v>5636</v>
      </c>
      <c r="H137" s="73" t="str">
        <f>VLOOKUP(A137,[1]Hoja1!$A$2:$D$1122,2)</f>
        <v>PIOJÓ</v>
      </c>
      <c r="I137" s="74">
        <f t="shared" si="2"/>
        <v>5</v>
      </c>
    </row>
    <row r="138" spans="1:9" x14ac:dyDescent="0.25">
      <c r="A138">
        <v>8558</v>
      </c>
      <c r="B138" s="73">
        <v>81</v>
      </c>
      <c r="C138" s="73">
        <v>2949</v>
      </c>
      <c r="D138" s="73">
        <v>1316</v>
      </c>
      <c r="E138" s="73">
        <v>14630</v>
      </c>
      <c r="F138" s="73">
        <v>3030</v>
      </c>
      <c r="G138" s="73">
        <v>15946</v>
      </c>
      <c r="H138" s="73" t="str">
        <f>VLOOKUP(A138,[1]Hoja1!$A$2:$D$1122,2)</f>
        <v>POLONUEVO</v>
      </c>
      <c r="I138" s="74">
        <f t="shared" si="2"/>
        <v>5</v>
      </c>
    </row>
    <row r="139" spans="1:9" x14ac:dyDescent="0.25">
      <c r="A139">
        <v>8560</v>
      </c>
      <c r="B139" s="73">
        <v>63</v>
      </c>
      <c r="C139" s="73">
        <v>4386</v>
      </c>
      <c r="D139" s="73">
        <v>1083</v>
      </c>
      <c r="E139" s="73">
        <v>22298</v>
      </c>
      <c r="F139" s="73">
        <v>4449</v>
      </c>
      <c r="G139" s="73">
        <v>23381</v>
      </c>
      <c r="H139" s="73" t="str">
        <f>VLOOKUP(A139,[1]Hoja1!$A$2:$D$1122,2)</f>
        <v>PONEDERA</v>
      </c>
      <c r="I139" s="74">
        <f t="shared" si="2"/>
        <v>5.0999999999999996</v>
      </c>
    </row>
    <row r="140" spans="1:9" x14ac:dyDescent="0.25">
      <c r="A140">
        <v>8573</v>
      </c>
      <c r="B140" s="71">
        <v>51</v>
      </c>
      <c r="C140" s="71">
        <v>8414</v>
      </c>
      <c r="D140" s="71">
        <v>869</v>
      </c>
      <c r="E140" s="71">
        <v>46826</v>
      </c>
      <c r="F140" s="71">
        <v>8465</v>
      </c>
      <c r="G140" s="71">
        <v>47695</v>
      </c>
      <c r="H140" s="71" t="str">
        <f>VLOOKUP(A140,[1]Hoja1!$A$2:$D$1122,2)</f>
        <v>PUERTO COLOMBIA</v>
      </c>
      <c r="I140" s="74">
        <f t="shared" si="2"/>
        <v>5.6</v>
      </c>
    </row>
    <row r="141" spans="1:9" x14ac:dyDescent="0.25">
      <c r="A141">
        <v>8606</v>
      </c>
      <c r="B141" s="73">
        <v>57</v>
      </c>
      <c r="C141" s="73">
        <v>5720</v>
      </c>
      <c r="D141" s="73">
        <v>585</v>
      </c>
      <c r="E141" s="73">
        <v>24839</v>
      </c>
      <c r="F141" s="73">
        <v>5777</v>
      </c>
      <c r="G141" s="73">
        <v>25424</v>
      </c>
      <c r="H141" s="73" t="str">
        <f>VLOOKUP(A141,[1]Hoja1!$A$2:$D$1122,2)</f>
        <v>REPELÓN</v>
      </c>
      <c r="I141" s="74">
        <f t="shared" si="2"/>
        <v>4.3999999999999995</v>
      </c>
    </row>
    <row r="142" spans="1:9" x14ac:dyDescent="0.25">
      <c r="A142">
        <v>8634</v>
      </c>
      <c r="B142" s="72">
        <v>25</v>
      </c>
      <c r="C142" s="72">
        <v>6001</v>
      </c>
      <c r="D142" s="72">
        <v>1360</v>
      </c>
      <c r="E142" s="72">
        <v>30582</v>
      </c>
      <c r="F142" s="72">
        <v>6026</v>
      </c>
      <c r="G142" s="72">
        <v>31942</v>
      </c>
      <c r="H142" s="72" t="str">
        <f>VLOOKUP(A142,[1]Hoja1!$A$2:$D$1122,2)</f>
        <v>SABANAGRANDE</v>
      </c>
      <c r="I142" s="74">
        <f t="shared" si="2"/>
        <v>5.0999999999999996</v>
      </c>
    </row>
    <row r="143" spans="1:9" x14ac:dyDescent="0.25">
      <c r="A143">
        <v>8638</v>
      </c>
      <c r="B143" s="71">
        <v>170</v>
      </c>
      <c r="C143" s="71">
        <v>18911</v>
      </c>
      <c r="D143" s="71">
        <v>3820</v>
      </c>
      <c r="E143" s="71">
        <v>88101</v>
      </c>
      <c r="F143" s="71">
        <v>19081</v>
      </c>
      <c r="G143" s="71">
        <v>91921</v>
      </c>
      <c r="H143" s="71" t="str">
        <f>VLOOKUP(A143,[1]Hoja1!$A$2:$D$1122,2)</f>
        <v>SABANALARGA</v>
      </c>
      <c r="I143" s="74">
        <f t="shared" si="2"/>
        <v>4.6999999999999993</v>
      </c>
    </row>
    <row r="144" spans="1:9" x14ac:dyDescent="0.25">
      <c r="A144">
        <v>8675</v>
      </c>
      <c r="B144" s="73">
        <v>29</v>
      </c>
      <c r="C144" s="73">
        <v>2461</v>
      </c>
      <c r="D144" s="73">
        <v>297</v>
      </c>
      <c r="E144" s="73">
        <v>12260</v>
      </c>
      <c r="F144" s="73">
        <v>2490</v>
      </c>
      <c r="G144" s="73">
        <v>12557</v>
      </c>
      <c r="H144" s="73" t="str">
        <f>VLOOKUP(A144,[1]Hoja1!$A$2:$D$1122,2)</f>
        <v>SANTA LUCÍA</v>
      </c>
      <c r="I144" s="74">
        <f t="shared" si="2"/>
        <v>5</v>
      </c>
    </row>
    <row r="145" spans="1:9" x14ac:dyDescent="0.25">
      <c r="A145">
        <v>8685</v>
      </c>
      <c r="B145" s="72">
        <v>21</v>
      </c>
      <c r="C145" s="72">
        <v>5628</v>
      </c>
      <c r="D145" s="72">
        <v>1241</v>
      </c>
      <c r="E145" s="72">
        <v>27153</v>
      </c>
      <c r="F145" s="72">
        <v>5649</v>
      </c>
      <c r="G145" s="72">
        <v>28394</v>
      </c>
      <c r="H145" s="72" t="str">
        <f>VLOOKUP(A145,[1]Hoja1!$A$2:$D$1122,2)</f>
        <v>SANTO TOMÁS</v>
      </c>
      <c r="I145" s="74">
        <f t="shared" si="2"/>
        <v>4.8999999999999995</v>
      </c>
    </row>
    <row r="146" spans="1:9" x14ac:dyDescent="0.25">
      <c r="A146">
        <v>8758</v>
      </c>
      <c r="B146" s="69">
        <v>59</v>
      </c>
      <c r="C146" s="69">
        <v>98762</v>
      </c>
      <c r="D146" s="69">
        <v>853</v>
      </c>
      <c r="E146" s="69">
        <v>534204</v>
      </c>
      <c r="F146" s="69">
        <v>98821</v>
      </c>
      <c r="G146" s="69">
        <v>535057</v>
      </c>
      <c r="H146" s="69" t="str">
        <f>VLOOKUP(A146,[1]Hoja1!$A$2:$D$1122,2)</f>
        <v>SOLEDAD</v>
      </c>
      <c r="I146" s="74">
        <f t="shared" si="2"/>
        <v>5.5</v>
      </c>
    </row>
    <row r="147" spans="1:9" x14ac:dyDescent="0.25">
      <c r="A147">
        <v>8770</v>
      </c>
      <c r="B147" s="73">
        <v>12</v>
      </c>
      <c r="C147" s="73">
        <v>1752</v>
      </c>
      <c r="D147" s="73">
        <v>432</v>
      </c>
      <c r="E147" s="73">
        <v>11166</v>
      </c>
      <c r="F147" s="73">
        <v>1764</v>
      </c>
      <c r="G147" s="73">
        <v>11598</v>
      </c>
      <c r="H147" s="73" t="str">
        <f>VLOOKUP(A147,[1]Hoja1!$A$2:$D$1122,2)</f>
        <v>SUAN</v>
      </c>
      <c r="I147" s="74">
        <f t="shared" si="2"/>
        <v>6.3999999999999995</v>
      </c>
    </row>
    <row r="148" spans="1:9" x14ac:dyDescent="0.25">
      <c r="A148">
        <v>8832</v>
      </c>
      <c r="B148" s="73">
        <v>169</v>
      </c>
      <c r="C148" s="73">
        <v>2228</v>
      </c>
      <c r="D148" s="73">
        <v>2794</v>
      </c>
      <c r="E148" s="73">
        <v>9665</v>
      </c>
      <c r="F148" s="73">
        <v>2397</v>
      </c>
      <c r="G148" s="73">
        <v>12459</v>
      </c>
      <c r="H148" s="73" t="str">
        <f>VLOOKUP(A148,[1]Hoja1!$A$2:$D$1122,2)</f>
        <v>TUBARÁ</v>
      </c>
      <c r="I148" s="74">
        <f t="shared" si="2"/>
        <v>4.3999999999999995</v>
      </c>
    </row>
    <row r="149" spans="1:9" x14ac:dyDescent="0.25">
      <c r="A149">
        <v>8849</v>
      </c>
      <c r="B149" s="73">
        <v>13</v>
      </c>
      <c r="C149" s="73">
        <v>1650</v>
      </c>
      <c r="D149" s="73">
        <v>547</v>
      </c>
      <c r="E149" s="73">
        <v>8967</v>
      </c>
      <c r="F149" s="73">
        <v>1663</v>
      </c>
      <c r="G149" s="73">
        <v>9514</v>
      </c>
      <c r="H149" s="73" t="str">
        <f>VLOOKUP(A149,[1]Hoja1!$A$2:$D$1122,2)</f>
        <v>USIACURÍ</v>
      </c>
      <c r="I149" s="74">
        <f t="shared" si="2"/>
        <v>5.5</v>
      </c>
    </row>
    <row r="150" spans="1:9" x14ac:dyDescent="0.25">
      <c r="A150">
        <v>11001</v>
      </c>
      <c r="B150" s="66">
        <v>988</v>
      </c>
      <c r="C150" s="66">
        <v>983504</v>
      </c>
      <c r="D150" s="66">
        <v>12507</v>
      </c>
      <c r="E150" s="66">
        <v>7132874</v>
      </c>
      <c r="F150" s="66">
        <v>984492</v>
      </c>
      <c r="G150" s="66">
        <v>7145381</v>
      </c>
      <c r="H150" s="66" t="str">
        <f>VLOOKUP(A150,[1]Hoja1!$A$2:$D$1122,2)</f>
        <v>BOGOTÁ, D.C.</v>
      </c>
      <c r="I150" s="74">
        <f t="shared" si="2"/>
        <v>7.3</v>
      </c>
    </row>
    <row r="151" spans="1:9" x14ac:dyDescent="0.25">
      <c r="A151">
        <v>13001</v>
      </c>
      <c r="B151" s="68">
        <v>1186</v>
      </c>
      <c r="C151" s="68">
        <v>165694</v>
      </c>
      <c r="D151" s="68">
        <v>5921</v>
      </c>
      <c r="E151" s="68">
        <v>877213</v>
      </c>
      <c r="F151" s="68">
        <v>166880</v>
      </c>
      <c r="G151" s="68">
        <v>883134</v>
      </c>
      <c r="H151" s="68" t="str">
        <f>VLOOKUP(A151,[1]Hoja1!$A$2:$D$1122,2)</f>
        <v>CARTAGENA DE INDIAS</v>
      </c>
      <c r="I151" s="74">
        <f t="shared" si="2"/>
        <v>5.3</v>
      </c>
    </row>
    <row r="152" spans="1:9" x14ac:dyDescent="0.25">
      <c r="A152">
        <v>13006</v>
      </c>
      <c r="B152" s="73">
        <v>507</v>
      </c>
      <c r="C152" s="73">
        <v>2470</v>
      </c>
      <c r="D152" s="73">
        <v>8662</v>
      </c>
      <c r="E152" s="73">
        <v>10186</v>
      </c>
      <c r="F152" s="73">
        <v>2977</v>
      </c>
      <c r="G152" s="73">
        <v>18848</v>
      </c>
      <c r="H152" s="73" t="str">
        <f>VLOOKUP(A152,[1]Hoja1!$A$2:$D$1122,2)</f>
        <v>ACHÍ</v>
      </c>
      <c r="I152" s="74">
        <f t="shared" si="2"/>
        <v>4.1999999999999993</v>
      </c>
    </row>
    <row r="153" spans="1:9" x14ac:dyDescent="0.25">
      <c r="A153">
        <v>13030</v>
      </c>
      <c r="B153" s="73">
        <v>222</v>
      </c>
      <c r="C153" s="73">
        <v>1200</v>
      </c>
      <c r="D153" s="73">
        <v>4114</v>
      </c>
      <c r="E153" s="73">
        <v>4895</v>
      </c>
      <c r="F153" s="73">
        <v>1422</v>
      </c>
      <c r="G153" s="73">
        <v>9009</v>
      </c>
      <c r="H153" s="73" t="str">
        <f>VLOOKUP(A153,[1]Hoja1!$A$2:$D$1122,2)</f>
        <v>ALTOS DEL ROSARIO</v>
      </c>
      <c r="I153" s="74">
        <f t="shared" si="2"/>
        <v>4.0999999999999996</v>
      </c>
    </row>
    <row r="154" spans="1:9" x14ac:dyDescent="0.25">
      <c r="A154">
        <v>13042</v>
      </c>
      <c r="B154" s="73">
        <v>70</v>
      </c>
      <c r="C154" s="73">
        <v>1736</v>
      </c>
      <c r="D154" s="73">
        <v>1099</v>
      </c>
      <c r="E154" s="73">
        <v>6070</v>
      </c>
      <c r="F154" s="73">
        <v>1806</v>
      </c>
      <c r="G154" s="73">
        <v>7169</v>
      </c>
      <c r="H154" s="73" t="str">
        <f>VLOOKUP(A154,[1]Hoja1!$A$2:$D$1122,2)</f>
        <v>ARENAL</v>
      </c>
      <c r="I154" s="74">
        <f t="shared" si="2"/>
        <v>3.5</v>
      </c>
    </row>
    <row r="155" spans="1:9" x14ac:dyDescent="0.25">
      <c r="A155">
        <v>13052</v>
      </c>
      <c r="B155" s="71">
        <v>150</v>
      </c>
      <c r="C155" s="71">
        <v>15402</v>
      </c>
      <c r="D155" s="71">
        <v>2254</v>
      </c>
      <c r="E155" s="71">
        <v>64477</v>
      </c>
      <c r="F155" s="71">
        <v>15552</v>
      </c>
      <c r="G155" s="71">
        <v>66731</v>
      </c>
      <c r="H155" s="71" t="str">
        <f>VLOOKUP(A155,[1]Hoja1!$A$2:$D$1122,2)</f>
        <v>ARJONA</v>
      </c>
      <c r="I155" s="74">
        <f t="shared" si="2"/>
        <v>4.1999999999999993</v>
      </c>
    </row>
    <row r="156" spans="1:9" x14ac:dyDescent="0.25">
      <c r="A156">
        <v>13062</v>
      </c>
      <c r="B156" s="73">
        <v>171</v>
      </c>
      <c r="C156" s="73">
        <v>1370</v>
      </c>
      <c r="D156" s="73">
        <v>329</v>
      </c>
      <c r="E156" s="73">
        <v>7729</v>
      </c>
      <c r="F156" s="73">
        <v>1541</v>
      </c>
      <c r="G156" s="73">
        <v>8058</v>
      </c>
      <c r="H156" s="73" t="str">
        <f>VLOOKUP(A156,[1]Hoja1!$A$2:$D$1122,2)</f>
        <v>ARROYOHONDO</v>
      </c>
      <c r="I156" s="74">
        <f t="shared" si="2"/>
        <v>5.6999999999999993</v>
      </c>
    </row>
    <row r="157" spans="1:9" x14ac:dyDescent="0.25">
      <c r="A157">
        <v>13074</v>
      </c>
      <c r="B157" s="73">
        <v>917</v>
      </c>
      <c r="C157" s="73">
        <v>2008</v>
      </c>
      <c r="D157" s="73">
        <v>6088</v>
      </c>
      <c r="E157" s="73">
        <v>8330</v>
      </c>
      <c r="F157" s="73">
        <v>2925</v>
      </c>
      <c r="G157" s="73">
        <v>14418</v>
      </c>
      <c r="H157" s="73" t="str">
        <f>VLOOKUP(A157,[1]Hoja1!$A$2:$D$1122,2)</f>
        <v>BARRANCO DE LOBA</v>
      </c>
      <c r="I157" s="74">
        <f t="shared" si="2"/>
        <v>4.1999999999999993</v>
      </c>
    </row>
    <row r="158" spans="1:9" x14ac:dyDescent="0.25">
      <c r="A158">
        <v>13140</v>
      </c>
      <c r="B158" s="73">
        <v>39</v>
      </c>
      <c r="C158" s="73">
        <v>4692</v>
      </c>
      <c r="D158" s="73">
        <v>336</v>
      </c>
      <c r="E158" s="73">
        <v>21049</v>
      </c>
      <c r="F158" s="73">
        <v>4731</v>
      </c>
      <c r="G158" s="73">
        <v>21385</v>
      </c>
      <c r="H158" s="73" t="str">
        <f>VLOOKUP(A158,[1]Hoja1!$A$2:$D$1122,2)</f>
        <v>CALAMAR</v>
      </c>
      <c r="I158" s="74">
        <f t="shared" si="2"/>
        <v>4.5</v>
      </c>
    </row>
    <row r="159" spans="1:9" x14ac:dyDescent="0.25">
      <c r="A159">
        <v>13160</v>
      </c>
      <c r="B159" s="73">
        <v>352</v>
      </c>
      <c r="C159" s="73">
        <v>1038</v>
      </c>
      <c r="D159" s="73">
        <v>2064</v>
      </c>
      <c r="E159" s="73">
        <v>4796</v>
      </c>
      <c r="F159" s="73">
        <v>1390</v>
      </c>
      <c r="G159" s="73">
        <v>6860</v>
      </c>
      <c r="H159" s="73" t="str">
        <f>VLOOKUP(A159,[1]Hoja1!$A$2:$D$1122,2)</f>
        <v>CANTAGALLO</v>
      </c>
      <c r="I159" s="74">
        <f t="shared" si="2"/>
        <v>4.6999999999999993</v>
      </c>
    </row>
    <row r="160" spans="1:9" x14ac:dyDescent="0.25">
      <c r="A160">
        <v>13188</v>
      </c>
      <c r="B160" s="73">
        <v>13</v>
      </c>
      <c r="C160" s="73">
        <v>3014</v>
      </c>
      <c r="D160" s="73">
        <v>463</v>
      </c>
      <c r="E160" s="73">
        <v>12640</v>
      </c>
      <c r="F160" s="73">
        <v>3027</v>
      </c>
      <c r="G160" s="73">
        <v>13103</v>
      </c>
      <c r="H160" s="73" t="str">
        <f>VLOOKUP(A160,[1]Hoja1!$A$2:$D$1122,2)</f>
        <v>CICUCO</v>
      </c>
      <c r="I160" s="74">
        <f t="shared" si="2"/>
        <v>4.1999999999999993</v>
      </c>
    </row>
    <row r="161" spans="1:9" x14ac:dyDescent="0.25">
      <c r="A161">
        <v>13212</v>
      </c>
      <c r="B161" s="73">
        <v>88</v>
      </c>
      <c r="C161" s="73">
        <v>3605</v>
      </c>
      <c r="D161" s="73">
        <v>1167</v>
      </c>
      <c r="E161" s="73">
        <v>13794</v>
      </c>
      <c r="F161" s="73">
        <v>3693</v>
      </c>
      <c r="G161" s="73">
        <v>14961</v>
      </c>
      <c r="H161" s="73" t="str">
        <f>VLOOKUP(A161,[1]Hoja1!$A$2:$D$1122,2)</f>
        <v>CÓRDOBA</v>
      </c>
      <c r="I161" s="74">
        <f t="shared" si="2"/>
        <v>3.9</v>
      </c>
    </row>
    <row r="162" spans="1:9" x14ac:dyDescent="0.25">
      <c r="A162">
        <v>13222</v>
      </c>
      <c r="B162" s="73">
        <v>69</v>
      </c>
      <c r="C162" s="73">
        <v>2886</v>
      </c>
      <c r="D162" s="73">
        <v>1016</v>
      </c>
      <c r="E162" s="73">
        <v>12801</v>
      </c>
      <c r="F162" s="73">
        <v>2955</v>
      </c>
      <c r="G162" s="73">
        <v>13817</v>
      </c>
      <c r="H162" s="73" t="str">
        <f>VLOOKUP(A162,[1]Hoja1!$A$2:$D$1122,2)</f>
        <v>CLEMENCIA</v>
      </c>
      <c r="I162" s="74">
        <f t="shared" si="2"/>
        <v>4.5</v>
      </c>
    </row>
    <row r="163" spans="1:9" x14ac:dyDescent="0.25">
      <c r="A163">
        <v>13244</v>
      </c>
      <c r="B163" s="71">
        <v>459</v>
      </c>
      <c r="C163" s="71">
        <v>13120</v>
      </c>
      <c r="D163" s="71">
        <v>11242</v>
      </c>
      <c r="E163" s="71">
        <v>55810</v>
      </c>
      <c r="F163" s="71">
        <v>13579</v>
      </c>
      <c r="G163" s="71">
        <v>67052</v>
      </c>
      <c r="H163" s="71" t="str">
        <f>VLOOKUP(A163,[1]Hoja1!$A$2:$D$1122,2)</f>
        <v>EL CARMEN DE BOLÍVAR</v>
      </c>
      <c r="I163" s="74">
        <f t="shared" si="2"/>
        <v>4.3</v>
      </c>
    </row>
    <row r="164" spans="1:9" x14ac:dyDescent="0.25">
      <c r="A164">
        <v>13248</v>
      </c>
      <c r="B164" s="73">
        <v>55</v>
      </c>
      <c r="C164" s="73">
        <v>1862</v>
      </c>
      <c r="D164" s="73">
        <v>248</v>
      </c>
      <c r="E164" s="73">
        <v>7603</v>
      </c>
      <c r="F164" s="73">
        <v>1917</v>
      </c>
      <c r="G164" s="73">
        <v>7851</v>
      </c>
      <c r="H164" s="73" t="str">
        <f>VLOOKUP(A164,[1]Hoja1!$A$2:$D$1122,2)</f>
        <v>EL GUAMO</v>
      </c>
      <c r="I164" s="74">
        <f t="shared" si="2"/>
        <v>4.0999999999999996</v>
      </c>
    </row>
    <row r="165" spans="1:9" x14ac:dyDescent="0.25">
      <c r="A165">
        <v>13268</v>
      </c>
      <c r="B165" s="73">
        <v>99</v>
      </c>
      <c r="C165" s="73">
        <v>1272</v>
      </c>
      <c r="D165" s="73">
        <v>1554</v>
      </c>
      <c r="E165" s="73">
        <v>5669</v>
      </c>
      <c r="F165" s="73">
        <v>1371</v>
      </c>
      <c r="G165" s="73">
        <v>7223</v>
      </c>
      <c r="H165" s="73" t="str">
        <f>VLOOKUP(A165,[1]Hoja1!$A$2:$D$1122,2)</f>
        <v>EL PE����N</v>
      </c>
      <c r="I165" s="74">
        <f t="shared" si="2"/>
        <v>4.5</v>
      </c>
    </row>
    <row r="166" spans="1:9" x14ac:dyDescent="0.25">
      <c r="A166">
        <v>13300</v>
      </c>
      <c r="B166" s="73">
        <v>110</v>
      </c>
      <c r="C166" s="73">
        <v>2243</v>
      </c>
      <c r="D166" s="73">
        <v>1445</v>
      </c>
      <c r="E166" s="73">
        <v>10308</v>
      </c>
      <c r="F166" s="73">
        <v>2353</v>
      </c>
      <c r="G166" s="73">
        <v>11753</v>
      </c>
      <c r="H166" s="73" t="str">
        <f>VLOOKUP(A166,[1]Hoja1!$A$2:$D$1122,2)</f>
        <v>HATILLO DE LOBA</v>
      </c>
      <c r="I166" s="74">
        <f t="shared" si="2"/>
        <v>4.5999999999999996</v>
      </c>
    </row>
    <row r="167" spans="1:9" x14ac:dyDescent="0.25">
      <c r="A167">
        <v>13430</v>
      </c>
      <c r="B167" s="71">
        <v>658</v>
      </c>
      <c r="C167" s="71">
        <v>31238</v>
      </c>
      <c r="D167" s="71">
        <v>4750</v>
      </c>
      <c r="E167" s="71">
        <v>122546</v>
      </c>
      <c r="F167" s="71">
        <v>31896</v>
      </c>
      <c r="G167" s="71">
        <v>127296</v>
      </c>
      <c r="H167" s="71" t="str">
        <f>VLOOKUP(A167,[1]Hoja1!$A$2:$D$1122,2)</f>
        <v>MAGANGUÉ</v>
      </c>
      <c r="I167" s="74">
        <f t="shared" si="2"/>
        <v>4</v>
      </c>
    </row>
    <row r="168" spans="1:9" x14ac:dyDescent="0.25">
      <c r="A168">
        <v>13433</v>
      </c>
      <c r="B168" s="73">
        <v>103</v>
      </c>
      <c r="C168" s="73">
        <v>5307</v>
      </c>
      <c r="D168" s="73">
        <v>2268</v>
      </c>
      <c r="E168" s="73">
        <v>23393</v>
      </c>
      <c r="F168" s="73">
        <v>5410</v>
      </c>
      <c r="G168" s="73">
        <v>25661</v>
      </c>
      <c r="H168" s="73" t="str">
        <f>VLOOKUP(A168,[1]Hoja1!$A$2:$D$1122,2)</f>
        <v>MAHATES</v>
      </c>
      <c r="I168" s="74">
        <f t="shared" si="2"/>
        <v>4.5</v>
      </c>
    </row>
    <row r="169" spans="1:9" x14ac:dyDescent="0.25">
      <c r="A169">
        <v>13440</v>
      </c>
      <c r="B169" s="73">
        <v>123</v>
      </c>
      <c r="C169" s="73">
        <v>1651</v>
      </c>
      <c r="D169" s="73">
        <v>3145</v>
      </c>
      <c r="E169" s="73">
        <v>6562</v>
      </c>
      <c r="F169" s="73">
        <v>1774</v>
      </c>
      <c r="G169" s="73">
        <v>9707</v>
      </c>
      <c r="H169" s="73" t="str">
        <f>VLOOKUP(A169,[1]Hoja1!$A$2:$D$1122,2)</f>
        <v>MARGARITA</v>
      </c>
      <c r="I169" s="74">
        <f t="shared" si="2"/>
        <v>4</v>
      </c>
    </row>
    <row r="170" spans="1:9" x14ac:dyDescent="0.25">
      <c r="A170">
        <v>13442</v>
      </c>
      <c r="B170" s="72">
        <v>196</v>
      </c>
      <c r="C170" s="72">
        <v>9969</v>
      </c>
      <c r="D170" s="72">
        <v>3584</v>
      </c>
      <c r="E170" s="72">
        <v>41624</v>
      </c>
      <c r="F170" s="72">
        <v>10165</v>
      </c>
      <c r="G170" s="72">
        <v>45208</v>
      </c>
      <c r="H170" s="72" t="str">
        <f>VLOOKUP(A170,[1]Hoja1!$A$2:$D$1122,2)</f>
        <v>MARÍA LA BAJA</v>
      </c>
      <c r="I170" s="74">
        <f t="shared" si="2"/>
        <v>4.1999999999999993</v>
      </c>
    </row>
    <row r="171" spans="1:9" x14ac:dyDescent="0.25">
      <c r="A171">
        <v>13458</v>
      </c>
      <c r="B171" s="73">
        <v>1017</v>
      </c>
      <c r="C171" s="73">
        <v>1517</v>
      </c>
      <c r="D171" s="73">
        <v>7246</v>
      </c>
      <c r="E171" s="73">
        <v>6179</v>
      </c>
      <c r="F171" s="73">
        <v>2534</v>
      </c>
      <c r="G171" s="73">
        <v>13425</v>
      </c>
      <c r="H171" s="73" t="str">
        <f>VLOOKUP(A171,[1]Hoja1!$A$2:$D$1122,2)</f>
        <v>MONTECRISTO</v>
      </c>
      <c r="I171" s="74">
        <f t="shared" si="2"/>
        <v>4.0999999999999996</v>
      </c>
    </row>
    <row r="172" spans="1:9" x14ac:dyDescent="0.25">
      <c r="A172">
        <v>13468</v>
      </c>
      <c r="B172" s="72">
        <v>270</v>
      </c>
      <c r="C172" s="72">
        <v>9825</v>
      </c>
      <c r="D172" s="72">
        <v>3991</v>
      </c>
      <c r="E172" s="72">
        <v>39092</v>
      </c>
      <c r="F172" s="72">
        <v>10095</v>
      </c>
      <c r="G172" s="72">
        <v>43083</v>
      </c>
      <c r="H172" s="72" t="str">
        <f>VLOOKUP(A172,[1]Hoja1!$A$2:$D$1122,2)</f>
        <v>MOMPÓS</v>
      </c>
      <c r="I172" s="74">
        <f t="shared" si="2"/>
        <v>4</v>
      </c>
    </row>
    <row r="173" spans="1:9" x14ac:dyDescent="0.25">
      <c r="A173">
        <v>13473</v>
      </c>
      <c r="B173" s="73">
        <v>1166</v>
      </c>
      <c r="C173" s="73">
        <v>2550</v>
      </c>
      <c r="D173" s="73">
        <v>9135</v>
      </c>
      <c r="E173" s="73">
        <v>9542</v>
      </c>
      <c r="F173" s="73">
        <v>3716</v>
      </c>
      <c r="G173" s="73">
        <v>18677</v>
      </c>
      <c r="H173" s="73" t="str">
        <f>VLOOKUP(A173,[1]Hoja1!$A$2:$D$1122,2)</f>
        <v>MORALES</v>
      </c>
      <c r="I173" s="74">
        <f t="shared" si="2"/>
        <v>3.8000000000000003</v>
      </c>
    </row>
    <row r="174" spans="1:9" x14ac:dyDescent="0.25">
      <c r="A174">
        <v>13490</v>
      </c>
      <c r="B174" s="73">
        <v>382</v>
      </c>
      <c r="C174" s="73">
        <v>706</v>
      </c>
      <c r="D174" s="73">
        <v>4657</v>
      </c>
      <c r="E174" s="73">
        <v>3187</v>
      </c>
      <c r="F174" s="73">
        <v>1088</v>
      </c>
      <c r="G174" s="73">
        <v>7844</v>
      </c>
      <c r="H174" s="73" t="str">
        <f>VLOOKUP(A174,[1]Hoja1!$A$2:$D$1122,2)</f>
        <v>NOROS��</v>
      </c>
      <c r="I174" s="74">
        <f t="shared" si="2"/>
        <v>4.5999999999999996</v>
      </c>
    </row>
    <row r="175" spans="1:9" x14ac:dyDescent="0.25">
      <c r="A175">
        <v>13549</v>
      </c>
      <c r="B175" s="73">
        <v>331</v>
      </c>
      <c r="C175" s="73">
        <v>3077</v>
      </c>
      <c r="D175" s="73">
        <v>7343</v>
      </c>
      <c r="E175" s="73">
        <v>15988</v>
      </c>
      <c r="F175" s="73">
        <v>3408</v>
      </c>
      <c r="G175" s="73">
        <v>23331</v>
      </c>
      <c r="H175" s="73" t="str">
        <f>VLOOKUP(A175,[1]Hoja1!$A$2:$D$1122,2)</f>
        <v>PINILLOS</v>
      </c>
      <c r="I175" s="74">
        <f t="shared" si="2"/>
        <v>5.1999999999999993</v>
      </c>
    </row>
    <row r="176" spans="1:9" x14ac:dyDescent="0.25">
      <c r="A176">
        <v>13580</v>
      </c>
      <c r="B176" s="73">
        <v>69</v>
      </c>
      <c r="C176" s="73">
        <v>1159</v>
      </c>
      <c r="D176" s="73">
        <v>508</v>
      </c>
      <c r="E176" s="73">
        <v>4800</v>
      </c>
      <c r="F176" s="73">
        <v>1228</v>
      </c>
      <c r="G176" s="73">
        <v>5308</v>
      </c>
      <c r="H176" s="73" t="str">
        <f>VLOOKUP(A176,[1]Hoja1!$A$2:$D$1122,2)</f>
        <v>REGIDOR</v>
      </c>
      <c r="I176" s="74">
        <f t="shared" si="2"/>
        <v>4.1999999999999993</v>
      </c>
    </row>
    <row r="177" spans="1:9" x14ac:dyDescent="0.25">
      <c r="A177">
        <v>13600</v>
      </c>
      <c r="B177" s="73">
        <v>235</v>
      </c>
      <c r="C177" s="73">
        <v>1571</v>
      </c>
      <c r="D177" s="73">
        <v>2300</v>
      </c>
      <c r="E177" s="73">
        <v>5814</v>
      </c>
      <c r="F177" s="73">
        <v>1806</v>
      </c>
      <c r="G177" s="73">
        <v>8114</v>
      </c>
      <c r="H177" s="73" t="str">
        <f>VLOOKUP(A177,[1]Hoja1!$A$2:$D$1122,2)</f>
        <v>RÍO VIEJO</v>
      </c>
      <c r="I177" s="74">
        <f t="shared" si="2"/>
        <v>3.8000000000000003</v>
      </c>
    </row>
    <row r="178" spans="1:9" x14ac:dyDescent="0.25">
      <c r="A178">
        <v>13620</v>
      </c>
      <c r="B178" s="73">
        <v>5</v>
      </c>
      <c r="C178" s="73">
        <v>1622</v>
      </c>
      <c r="D178" s="73">
        <v>129</v>
      </c>
      <c r="E178" s="73">
        <v>7236</v>
      </c>
      <c r="F178" s="73">
        <v>1627</v>
      </c>
      <c r="G178" s="73">
        <v>7365</v>
      </c>
      <c r="H178" s="73" t="str">
        <f>VLOOKUP(A178,[1]Hoja1!$A$2:$D$1122,2)</f>
        <v>SAN CRISTÓBAL</v>
      </c>
      <c r="I178" s="74">
        <f t="shared" si="2"/>
        <v>4.5</v>
      </c>
    </row>
    <row r="179" spans="1:9" x14ac:dyDescent="0.25">
      <c r="A179">
        <v>13647</v>
      </c>
      <c r="B179" s="73">
        <v>181</v>
      </c>
      <c r="C179" s="73">
        <v>3567</v>
      </c>
      <c r="D179" s="73">
        <v>486</v>
      </c>
      <c r="E179" s="73">
        <v>15955</v>
      </c>
      <c r="F179" s="73">
        <v>3748</v>
      </c>
      <c r="G179" s="73">
        <v>16441</v>
      </c>
      <c r="H179" s="73" t="str">
        <f>VLOOKUP(A179,[1]Hoja1!$A$2:$D$1122,2)</f>
        <v>SAN ESTANISLAO</v>
      </c>
      <c r="I179" s="74">
        <f t="shared" si="2"/>
        <v>4.5</v>
      </c>
    </row>
    <row r="180" spans="1:9" x14ac:dyDescent="0.25">
      <c r="A180">
        <v>13650</v>
      </c>
      <c r="B180" s="73">
        <v>146</v>
      </c>
      <c r="C180" s="73">
        <v>1704</v>
      </c>
      <c r="D180" s="73">
        <v>3086</v>
      </c>
      <c r="E180" s="73">
        <v>6679</v>
      </c>
      <c r="F180" s="73">
        <v>1850</v>
      </c>
      <c r="G180" s="73">
        <v>9765</v>
      </c>
      <c r="H180" s="73" t="str">
        <f>VLOOKUP(A180,[1]Hoja1!$A$2:$D$1122,2)</f>
        <v>SAN FERNANDO</v>
      </c>
      <c r="I180" s="74">
        <f t="shared" si="2"/>
        <v>4</v>
      </c>
    </row>
    <row r="181" spans="1:9" x14ac:dyDescent="0.25">
      <c r="A181">
        <v>13654</v>
      </c>
      <c r="B181" s="72">
        <v>129</v>
      </c>
      <c r="C181" s="72">
        <v>5380</v>
      </c>
      <c r="D181" s="72">
        <v>1113</v>
      </c>
      <c r="E181" s="72">
        <v>22099</v>
      </c>
      <c r="F181" s="72">
        <v>5509</v>
      </c>
      <c r="G181" s="72">
        <v>23212</v>
      </c>
      <c r="H181" s="72" t="str">
        <f>VLOOKUP(A181,[1]Hoja1!$A$2:$D$1122,2)</f>
        <v>SAN JACINTO</v>
      </c>
      <c r="I181" s="74">
        <f t="shared" si="2"/>
        <v>4.1999999999999993</v>
      </c>
    </row>
    <row r="182" spans="1:9" x14ac:dyDescent="0.25">
      <c r="A182">
        <v>13655</v>
      </c>
      <c r="B182" s="73">
        <v>194</v>
      </c>
      <c r="C182" s="73">
        <v>1264</v>
      </c>
      <c r="D182" s="73">
        <v>3447</v>
      </c>
      <c r="E182" s="73">
        <v>4619</v>
      </c>
      <c r="F182" s="73">
        <v>1458</v>
      </c>
      <c r="G182" s="73">
        <v>8066</v>
      </c>
      <c r="H182" s="73" t="str">
        <f>VLOOKUP(A182,[1]Hoja1!$A$2:$D$1122,2)</f>
        <v>SAN JACINTO DEL CAUCA</v>
      </c>
      <c r="I182" s="74">
        <f t="shared" si="2"/>
        <v>3.7</v>
      </c>
    </row>
    <row r="183" spans="1:9" x14ac:dyDescent="0.25">
      <c r="A183">
        <v>13657</v>
      </c>
      <c r="B183" s="72">
        <v>185</v>
      </c>
      <c r="C183" s="72">
        <v>8305</v>
      </c>
      <c r="D183" s="72">
        <v>1830</v>
      </c>
      <c r="E183" s="72">
        <v>33534</v>
      </c>
      <c r="F183" s="72">
        <v>8490</v>
      </c>
      <c r="G183" s="72">
        <v>35364</v>
      </c>
      <c r="H183" s="72" t="str">
        <f>VLOOKUP(A183,[1]Hoja1!$A$2:$D$1122,2)</f>
        <v>SAN JUAN NEPOMUCENO</v>
      </c>
      <c r="I183" s="74">
        <f t="shared" si="2"/>
        <v>4.0999999999999996</v>
      </c>
    </row>
    <row r="184" spans="1:9" x14ac:dyDescent="0.25">
      <c r="A184">
        <v>13667</v>
      </c>
      <c r="B184" s="73">
        <v>307</v>
      </c>
      <c r="C184" s="73">
        <v>2922</v>
      </c>
      <c r="D184" s="73">
        <v>2818</v>
      </c>
      <c r="E184" s="73">
        <v>11662</v>
      </c>
      <c r="F184" s="73">
        <v>3229</v>
      </c>
      <c r="G184" s="73">
        <v>14480</v>
      </c>
      <c r="H184" s="73" t="str">
        <f>VLOOKUP(A184,[1]Hoja1!$A$2:$D$1122,2)</f>
        <v>SAN MARTÍN DE LOBA</v>
      </c>
      <c r="I184" s="74">
        <f t="shared" si="2"/>
        <v>4</v>
      </c>
    </row>
    <row r="185" spans="1:9" x14ac:dyDescent="0.25">
      <c r="A185">
        <v>13670</v>
      </c>
      <c r="B185" s="73">
        <v>711</v>
      </c>
      <c r="C185" s="73">
        <v>5918</v>
      </c>
      <c r="D185" s="73">
        <v>3046</v>
      </c>
      <c r="E185" s="73">
        <v>21352</v>
      </c>
      <c r="F185" s="73">
        <v>6629</v>
      </c>
      <c r="G185" s="73">
        <v>24398</v>
      </c>
      <c r="H185" s="73" t="str">
        <f>VLOOKUP(A185,[1]Hoja1!$A$2:$D$1122,2)</f>
        <v>SAN PABLO</v>
      </c>
      <c r="I185" s="74">
        <f t="shared" si="2"/>
        <v>3.7</v>
      </c>
    </row>
    <row r="186" spans="1:9" x14ac:dyDescent="0.25">
      <c r="A186">
        <v>13673</v>
      </c>
      <c r="B186" s="73">
        <v>111</v>
      </c>
      <c r="C186" s="73">
        <v>3565</v>
      </c>
      <c r="D186" s="73">
        <v>635</v>
      </c>
      <c r="E186" s="73">
        <v>13392</v>
      </c>
      <c r="F186" s="73">
        <v>3676</v>
      </c>
      <c r="G186" s="73">
        <v>14027</v>
      </c>
      <c r="H186" s="73" t="str">
        <f>VLOOKUP(A186,[1]Hoja1!$A$2:$D$1122,2)</f>
        <v>SANTA CATALINA</v>
      </c>
      <c r="I186" s="74">
        <f t="shared" si="2"/>
        <v>3.8000000000000003</v>
      </c>
    </row>
    <row r="187" spans="1:9" x14ac:dyDescent="0.25">
      <c r="A187">
        <v>13683</v>
      </c>
      <c r="B187" s="73">
        <v>64</v>
      </c>
      <c r="C187" s="73">
        <v>3098</v>
      </c>
      <c r="D187" s="73">
        <v>1276</v>
      </c>
      <c r="E187" s="73">
        <v>17096</v>
      </c>
      <c r="F187" s="73">
        <v>3162</v>
      </c>
      <c r="G187" s="73">
        <v>18372</v>
      </c>
      <c r="H187" s="73" t="str">
        <f>VLOOKUP(A187,[1]Hoja1!$A$2:$D$1122,2)</f>
        <v>SANTA ROSA</v>
      </c>
      <c r="I187" s="74">
        <f t="shared" si="2"/>
        <v>5.6</v>
      </c>
    </row>
    <row r="188" spans="1:9" x14ac:dyDescent="0.25">
      <c r="A188">
        <v>13688</v>
      </c>
      <c r="B188" s="73">
        <v>837</v>
      </c>
      <c r="C188" s="73">
        <v>4313</v>
      </c>
      <c r="D188" s="73">
        <v>7398</v>
      </c>
      <c r="E188" s="73">
        <v>19848</v>
      </c>
      <c r="F188" s="73">
        <v>5150</v>
      </c>
      <c r="G188" s="73">
        <v>27246</v>
      </c>
      <c r="H188" s="73" t="str">
        <f>VLOOKUP(A188,[1]Hoja1!$A$2:$D$1122,2)</f>
        <v>SANTA ROSA DEL SUR</v>
      </c>
      <c r="I188" s="74">
        <f t="shared" si="2"/>
        <v>4.6999999999999993</v>
      </c>
    </row>
    <row r="189" spans="1:9" x14ac:dyDescent="0.25">
      <c r="A189">
        <v>13744</v>
      </c>
      <c r="B189" s="73">
        <v>415</v>
      </c>
      <c r="C189" s="73">
        <v>3360</v>
      </c>
      <c r="D189" s="73">
        <v>4000</v>
      </c>
      <c r="E189" s="73">
        <v>11241</v>
      </c>
      <c r="F189" s="73">
        <v>3775</v>
      </c>
      <c r="G189" s="73">
        <v>15241</v>
      </c>
      <c r="H189" s="73" t="str">
        <f>VLOOKUP(A189,[1]Hoja1!$A$2:$D$1122,2)</f>
        <v>SIMIT��</v>
      </c>
      <c r="I189" s="74">
        <f t="shared" si="2"/>
        <v>3.4</v>
      </c>
    </row>
    <row r="190" spans="1:9" x14ac:dyDescent="0.25">
      <c r="A190">
        <v>13760</v>
      </c>
      <c r="B190" s="73">
        <v>18</v>
      </c>
      <c r="C190" s="73">
        <v>2074</v>
      </c>
      <c r="D190" s="73">
        <v>118</v>
      </c>
      <c r="E190" s="73">
        <v>9057</v>
      </c>
      <c r="F190" s="73">
        <v>2092</v>
      </c>
      <c r="G190" s="73">
        <v>9175</v>
      </c>
      <c r="H190" s="73" t="str">
        <f>VLOOKUP(A190,[1]Hoja1!$A$2:$D$1122,2)</f>
        <v>SOPLAVIENTO</v>
      </c>
      <c r="I190" s="74">
        <f t="shared" si="2"/>
        <v>4.3999999999999995</v>
      </c>
    </row>
    <row r="191" spans="1:9" x14ac:dyDescent="0.25">
      <c r="A191">
        <v>13780</v>
      </c>
      <c r="B191" s="73">
        <v>72</v>
      </c>
      <c r="C191" s="73">
        <v>2759</v>
      </c>
      <c r="D191" s="73">
        <v>1201</v>
      </c>
      <c r="E191" s="73">
        <v>11616</v>
      </c>
      <c r="F191" s="73">
        <v>2831</v>
      </c>
      <c r="G191" s="73">
        <v>12817</v>
      </c>
      <c r="H191" s="73" t="str">
        <f>VLOOKUP(A191,[1]Hoja1!$A$2:$D$1122,2)</f>
        <v>TALAIGUA NUEVO</v>
      </c>
      <c r="I191" s="74">
        <f t="shared" si="2"/>
        <v>4.3</v>
      </c>
    </row>
    <row r="192" spans="1:9" x14ac:dyDescent="0.25">
      <c r="A192">
        <v>13810</v>
      </c>
      <c r="B192" s="73">
        <v>499</v>
      </c>
      <c r="C192" s="73">
        <v>2267</v>
      </c>
      <c r="D192" s="73">
        <v>7270</v>
      </c>
      <c r="E192" s="73">
        <v>10639</v>
      </c>
      <c r="F192" s="73">
        <v>2766</v>
      </c>
      <c r="G192" s="73">
        <v>17909</v>
      </c>
      <c r="H192" s="73" t="str">
        <f>VLOOKUP(A192,[1]Hoja1!$A$2:$D$1122,2)</f>
        <v>TIQUISIO</v>
      </c>
      <c r="I192" s="74">
        <f t="shared" si="2"/>
        <v>4.6999999999999993</v>
      </c>
    </row>
    <row r="193" spans="1:9" x14ac:dyDescent="0.25">
      <c r="A193">
        <v>13836</v>
      </c>
      <c r="B193" s="71">
        <v>115</v>
      </c>
      <c r="C193" s="71">
        <v>17812</v>
      </c>
      <c r="D193" s="71">
        <v>3078</v>
      </c>
      <c r="E193" s="71">
        <v>94834</v>
      </c>
      <c r="F193" s="71">
        <v>17927</v>
      </c>
      <c r="G193" s="71">
        <v>97912</v>
      </c>
      <c r="H193" s="71" t="str">
        <f>VLOOKUP(A193,[1]Hoja1!$A$2:$D$1122,2)</f>
        <v>TURBACO</v>
      </c>
      <c r="I193" s="74">
        <f t="shared" si="2"/>
        <v>5.3999999999999995</v>
      </c>
    </row>
    <row r="194" spans="1:9" x14ac:dyDescent="0.25">
      <c r="A194">
        <v>13838</v>
      </c>
      <c r="B194" s="73">
        <v>42</v>
      </c>
      <c r="C194" s="73">
        <v>3162</v>
      </c>
      <c r="D194" s="73">
        <v>1223</v>
      </c>
      <c r="E194" s="73">
        <v>14309</v>
      </c>
      <c r="F194" s="73">
        <v>3204</v>
      </c>
      <c r="G194" s="73">
        <v>15532</v>
      </c>
      <c r="H194" s="73" t="str">
        <f>VLOOKUP(A194,[1]Hoja1!$A$2:$D$1122,2)</f>
        <v>TURBAN��</v>
      </c>
      <c r="I194" s="74">
        <f t="shared" si="2"/>
        <v>4.5999999999999996</v>
      </c>
    </row>
    <row r="195" spans="1:9" x14ac:dyDescent="0.25">
      <c r="A195">
        <v>13873</v>
      </c>
      <c r="B195" s="73">
        <v>61</v>
      </c>
      <c r="C195" s="73">
        <v>4397</v>
      </c>
      <c r="D195" s="73">
        <v>963</v>
      </c>
      <c r="E195" s="73">
        <v>20165</v>
      </c>
      <c r="F195" s="73">
        <v>4458</v>
      </c>
      <c r="G195" s="73">
        <v>21128</v>
      </c>
      <c r="H195" s="73" t="str">
        <f>VLOOKUP(A195,[1]Hoja1!$A$2:$D$1122,2)</f>
        <v>VILLANUEVA</v>
      </c>
      <c r="I195" s="74">
        <f t="shared" ref="I195:I258" si="3">ROUNDUP(E195/C195,1)</f>
        <v>4.5999999999999996</v>
      </c>
    </row>
    <row r="196" spans="1:9" x14ac:dyDescent="0.25">
      <c r="A196">
        <v>13894</v>
      </c>
      <c r="B196" s="73">
        <v>76</v>
      </c>
      <c r="C196" s="73">
        <v>2520</v>
      </c>
      <c r="D196" s="73">
        <v>574</v>
      </c>
      <c r="E196" s="73">
        <v>10477</v>
      </c>
      <c r="F196" s="73">
        <v>2596</v>
      </c>
      <c r="G196" s="73">
        <v>11051</v>
      </c>
      <c r="H196" s="73" t="str">
        <f>VLOOKUP(A196,[1]Hoja1!$A$2:$D$1122,2)</f>
        <v>ZAMBRANO</v>
      </c>
      <c r="I196" s="74">
        <f t="shared" si="3"/>
        <v>4.1999999999999993</v>
      </c>
    </row>
    <row r="197" spans="1:9" x14ac:dyDescent="0.25">
      <c r="A197">
        <v>15001</v>
      </c>
      <c r="B197" s="71">
        <v>159</v>
      </c>
      <c r="C197" s="71">
        <v>32987</v>
      </c>
      <c r="D197" s="71">
        <v>7286</v>
      </c>
      <c r="E197" s="71">
        <v>159464</v>
      </c>
      <c r="F197" s="71">
        <v>33146</v>
      </c>
      <c r="G197" s="71">
        <v>166750</v>
      </c>
      <c r="H197" s="71" t="str">
        <f>VLOOKUP(A197,[1]Hoja1!$A$2:$D$1122,2)</f>
        <v>TUNJA</v>
      </c>
      <c r="I197" s="74">
        <f t="shared" si="3"/>
        <v>4.8999999999999995</v>
      </c>
    </row>
    <row r="198" spans="1:9" x14ac:dyDescent="0.25">
      <c r="A198">
        <v>15022</v>
      </c>
      <c r="B198" s="73">
        <v>12</v>
      </c>
      <c r="C198" s="73">
        <v>104</v>
      </c>
      <c r="D198" s="73">
        <v>1267</v>
      </c>
      <c r="E198" s="73">
        <v>314</v>
      </c>
      <c r="F198" s="73">
        <v>116</v>
      </c>
      <c r="G198" s="73">
        <v>1581</v>
      </c>
      <c r="H198" s="73" t="str">
        <f>VLOOKUP(A198,[1]Hoja1!$A$2:$D$1122,2)</f>
        <v>ALMEIDA</v>
      </c>
      <c r="I198" s="74">
        <f t="shared" si="3"/>
        <v>3.1</v>
      </c>
    </row>
    <row r="199" spans="1:9" x14ac:dyDescent="0.25">
      <c r="A199">
        <v>15047</v>
      </c>
      <c r="B199" s="73">
        <v>196</v>
      </c>
      <c r="C199" s="73">
        <v>1567</v>
      </c>
      <c r="D199" s="73">
        <v>7398</v>
      </c>
      <c r="E199" s="73">
        <v>6448</v>
      </c>
      <c r="F199" s="73">
        <v>1763</v>
      </c>
      <c r="G199" s="73">
        <v>13846</v>
      </c>
      <c r="H199" s="73" t="str">
        <f>VLOOKUP(A199,[1]Hoja1!$A$2:$D$1122,2)</f>
        <v>AQUITANIA</v>
      </c>
      <c r="I199" s="74">
        <f t="shared" si="3"/>
        <v>4.1999999999999993</v>
      </c>
    </row>
    <row r="200" spans="1:9" x14ac:dyDescent="0.25">
      <c r="A200">
        <v>15051</v>
      </c>
      <c r="B200" s="73">
        <v>28</v>
      </c>
      <c r="C200" s="73">
        <v>550</v>
      </c>
      <c r="D200" s="73">
        <v>3066</v>
      </c>
      <c r="E200" s="73">
        <v>2378</v>
      </c>
      <c r="F200" s="73">
        <v>578</v>
      </c>
      <c r="G200" s="73">
        <v>5444</v>
      </c>
      <c r="H200" s="73" t="str">
        <f>VLOOKUP(A200,[1]Hoja1!$A$2:$D$1122,2)</f>
        <v>ARCABUCO</v>
      </c>
      <c r="I200" s="74">
        <f t="shared" si="3"/>
        <v>4.3999999999999995</v>
      </c>
    </row>
    <row r="201" spans="1:9" x14ac:dyDescent="0.25">
      <c r="A201">
        <v>15087</v>
      </c>
      <c r="B201" s="73">
        <v>36</v>
      </c>
      <c r="C201" s="73">
        <v>1240</v>
      </c>
      <c r="D201" s="73">
        <v>2835</v>
      </c>
      <c r="E201" s="73">
        <v>4480</v>
      </c>
      <c r="F201" s="73">
        <v>1276</v>
      </c>
      <c r="G201" s="73">
        <v>7315</v>
      </c>
      <c r="H201" s="73" t="str">
        <f>VLOOKUP(A201,[1]Hoja1!$A$2:$D$1122,2)</f>
        <v>BEL��N</v>
      </c>
      <c r="I201" s="74">
        <f t="shared" si="3"/>
        <v>3.7</v>
      </c>
    </row>
    <row r="202" spans="1:9" x14ac:dyDescent="0.25">
      <c r="A202">
        <v>15090</v>
      </c>
      <c r="B202" s="73">
        <v>20</v>
      </c>
      <c r="C202" s="73">
        <v>164</v>
      </c>
      <c r="D202" s="73">
        <v>1049</v>
      </c>
      <c r="E202" s="73">
        <v>393</v>
      </c>
      <c r="F202" s="73">
        <v>184</v>
      </c>
      <c r="G202" s="73">
        <v>1442</v>
      </c>
      <c r="H202" s="73" t="str">
        <f>VLOOKUP(A202,[1]Hoja1!$A$2:$D$1122,2)</f>
        <v>BERBEO</v>
      </c>
      <c r="I202" s="74">
        <f t="shared" si="3"/>
        <v>2.4</v>
      </c>
    </row>
    <row r="203" spans="1:9" x14ac:dyDescent="0.25">
      <c r="A203">
        <v>15092</v>
      </c>
      <c r="B203" s="73">
        <v>24</v>
      </c>
      <c r="C203" s="73">
        <v>112</v>
      </c>
      <c r="D203" s="73">
        <v>1511</v>
      </c>
      <c r="E203" s="73">
        <v>383</v>
      </c>
      <c r="F203" s="73">
        <v>136</v>
      </c>
      <c r="G203" s="73">
        <v>1894</v>
      </c>
      <c r="H203" s="73" t="str">
        <f>VLOOKUP(A203,[1]Hoja1!$A$2:$D$1122,2)</f>
        <v>BET��ITIVA</v>
      </c>
      <c r="I203" s="74">
        <f t="shared" si="3"/>
        <v>3.5</v>
      </c>
    </row>
    <row r="204" spans="1:9" x14ac:dyDescent="0.25">
      <c r="A204">
        <v>15097</v>
      </c>
      <c r="B204" s="73">
        <v>47</v>
      </c>
      <c r="C204" s="73">
        <v>692</v>
      </c>
      <c r="D204" s="73">
        <v>2669</v>
      </c>
      <c r="E204" s="73">
        <v>2260</v>
      </c>
      <c r="F204" s="73">
        <v>739</v>
      </c>
      <c r="G204" s="73">
        <v>4929</v>
      </c>
      <c r="H204" s="73" t="str">
        <f>VLOOKUP(A204,[1]Hoja1!$A$2:$D$1122,2)</f>
        <v>BOAVITA</v>
      </c>
      <c r="I204" s="74">
        <f t="shared" si="3"/>
        <v>3.3000000000000003</v>
      </c>
    </row>
    <row r="205" spans="1:9" x14ac:dyDescent="0.25">
      <c r="A205">
        <v>15104</v>
      </c>
      <c r="B205" s="73">
        <v>24</v>
      </c>
      <c r="C205" s="73">
        <v>222</v>
      </c>
      <c r="D205" s="73">
        <v>3796</v>
      </c>
      <c r="E205" s="73">
        <v>672</v>
      </c>
      <c r="F205" s="73">
        <v>246</v>
      </c>
      <c r="G205" s="73">
        <v>4468</v>
      </c>
      <c r="H205" s="73" t="str">
        <f>VLOOKUP(A205,[1]Hoja1!$A$2:$D$1122,2)</f>
        <v>BOYACÁ</v>
      </c>
      <c r="I205" s="74">
        <f t="shared" si="3"/>
        <v>3.1</v>
      </c>
    </row>
    <row r="206" spans="1:9" x14ac:dyDescent="0.25">
      <c r="A206">
        <v>15106</v>
      </c>
      <c r="B206" s="73">
        <v>14</v>
      </c>
      <c r="C206" s="73">
        <v>161</v>
      </c>
      <c r="D206" s="73">
        <v>1570</v>
      </c>
      <c r="E206" s="73">
        <v>464</v>
      </c>
      <c r="F206" s="73">
        <v>175</v>
      </c>
      <c r="G206" s="73">
        <v>2034</v>
      </c>
      <c r="H206" s="73" t="str">
        <f>VLOOKUP(A206,[1]Hoja1!$A$2:$D$1122,2)</f>
        <v>BRICE��O</v>
      </c>
      <c r="I206" s="74">
        <f t="shared" si="3"/>
        <v>2.9</v>
      </c>
    </row>
    <row r="207" spans="1:9" x14ac:dyDescent="0.25">
      <c r="A207">
        <v>15109</v>
      </c>
      <c r="B207" s="73">
        <v>32</v>
      </c>
      <c r="C207" s="73">
        <v>195</v>
      </c>
      <c r="D207" s="73">
        <v>3536</v>
      </c>
      <c r="E207" s="73">
        <v>703</v>
      </c>
      <c r="F207" s="73">
        <v>227</v>
      </c>
      <c r="G207" s="73">
        <v>4239</v>
      </c>
      <c r="H207" s="73" t="str">
        <f>VLOOKUP(A207,[1]Hoja1!$A$2:$D$1122,2)</f>
        <v>BUENAVISTA</v>
      </c>
      <c r="I207" s="74">
        <f t="shared" si="3"/>
        <v>3.7</v>
      </c>
    </row>
    <row r="208" spans="1:9" x14ac:dyDescent="0.25">
      <c r="A208">
        <v>15114</v>
      </c>
      <c r="B208" s="73">
        <v>7</v>
      </c>
      <c r="C208" s="73">
        <v>155</v>
      </c>
      <c r="D208" s="73">
        <v>486</v>
      </c>
      <c r="E208" s="73">
        <v>410</v>
      </c>
      <c r="F208" s="73">
        <v>162</v>
      </c>
      <c r="G208" s="73">
        <v>896</v>
      </c>
      <c r="H208" s="73" t="str">
        <f>VLOOKUP(A208,[1]Hoja1!$A$2:$D$1122,2)</f>
        <v>BUSBANZ��</v>
      </c>
      <c r="I208" s="74">
        <f t="shared" si="3"/>
        <v>2.7</v>
      </c>
    </row>
    <row r="209" spans="1:9" x14ac:dyDescent="0.25">
      <c r="A209">
        <v>15131</v>
      </c>
      <c r="B209" s="73">
        <v>14</v>
      </c>
      <c r="C209" s="73">
        <v>183</v>
      </c>
      <c r="D209" s="73">
        <v>2612</v>
      </c>
      <c r="E209" s="73">
        <v>472</v>
      </c>
      <c r="F209" s="73">
        <v>197</v>
      </c>
      <c r="G209" s="73">
        <v>3084</v>
      </c>
      <c r="H209" s="73" t="str">
        <f>VLOOKUP(A209,[1]Hoja1!$A$2:$D$1122,2)</f>
        <v>CALDAS</v>
      </c>
      <c r="I209" s="74">
        <f t="shared" si="3"/>
        <v>2.6</v>
      </c>
    </row>
    <row r="210" spans="1:9" x14ac:dyDescent="0.25">
      <c r="A210">
        <v>15135</v>
      </c>
      <c r="B210" s="73">
        <v>41</v>
      </c>
      <c r="C210" s="73">
        <v>274</v>
      </c>
      <c r="D210" s="73">
        <v>1817</v>
      </c>
      <c r="E210" s="73">
        <v>887</v>
      </c>
      <c r="F210" s="73">
        <v>315</v>
      </c>
      <c r="G210" s="73">
        <v>2704</v>
      </c>
      <c r="H210" s="73" t="str">
        <f>VLOOKUP(A210,[1]Hoja1!$A$2:$D$1122,2)</f>
        <v>CAMPOHERMOSO</v>
      </c>
      <c r="I210" s="74">
        <f t="shared" si="3"/>
        <v>3.3000000000000003</v>
      </c>
    </row>
    <row r="211" spans="1:9" x14ac:dyDescent="0.25">
      <c r="A211">
        <v>15162</v>
      </c>
      <c r="B211" s="73">
        <v>13</v>
      </c>
      <c r="C211" s="73">
        <v>479</v>
      </c>
      <c r="D211" s="73">
        <v>2021</v>
      </c>
      <c r="E211" s="73">
        <v>1614</v>
      </c>
      <c r="F211" s="73">
        <v>492</v>
      </c>
      <c r="G211" s="73">
        <v>3635</v>
      </c>
      <c r="H211" s="73" t="str">
        <f>VLOOKUP(A211,[1]Hoja1!$A$2:$D$1122,2)</f>
        <v>CERINZA</v>
      </c>
      <c r="I211" s="74">
        <f t="shared" si="3"/>
        <v>3.4</v>
      </c>
    </row>
    <row r="212" spans="1:9" x14ac:dyDescent="0.25">
      <c r="A212">
        <v>15172</v>
      </c>
      <c r="B212" s="73">
        <v>14</v>
      </c>
      <c r="C212" s="73">
        <v>472</v>
      </c>
      <c r="D212" s="73">
        <v>1672</v>
      </c>
      <c r="E212" s="73">
        <v>1150</v>
      </c>
      <c r="F212" s="73">
        <v>486</v>
      </c>
      <c r="G212" s="73">
        <v>2822</v>
      </c>
      <c r="H212" s="73" t="str">
        <f>VLOOKUP(A212,[1]Hoja1!$A$2:$D$1122,2)</f>
        <v>CHINAVITA</v>
      </c>
      <c r="I212" s="74">
        <f t="shared" si="3"/>
        <v>2.5</v>
      </c>
    </row>
    <row r="213" spans="1:9" x14ac:dyDescent="0.25">
      <c r="A213">
        <v>15176</v>
      </c>
      <c r="B213" s="71">
        <v>54</v>
      </c>
      <c r="C213" s="71">
        <v>9358</v>
      </c>
      <c r="D213" s="71">
        <v>5616</v>
      </c>
      <c r="E213" s="71">
        <v>45768</v>
      </c>
      <c r="F213" s="71">
        <v>9412</v>
      </c>
      <c r="G213" s="71">
        <v>51384</v>
      </c>
      <c r="H213" s="71" t="str">
        <f>VLOOKUP(A213,[1]Hoja1!$A$2:$D$1122,2)</f>
        <v>CHIQUINQUIRÁ</v>
      </c>
      <c r="I213" s="74">
        <f t="shared" si="3"/>
        <v>4.8999999999999995</v>
      </c>
    </row>
    <row r="214" spans="1:9" x14ac:dyDescent="0.25">
      <c r="A214">
        <v>15180</v>
      </c>
      <c r="B214" s="73">
        <v>59</v>
      </c>
      <c r="C214" s="73">
        <v>445</v>
      </c>
      <c r="D214" s="73">
        <v>2570</v>
      </c>
      <c r="E214" s="73">
        <v>1011</v>
      </c>
      <c r="F214" s="73">
        <v>504</v>
      </c>
      <c r="G214" s="73">
        <v>3581</v>
      </c>
      <c r="H214" s="73" t="str">
        <f>VLOOKUP(A214,[1]Hoja1!$A$2:$D$1122,2)</f>
        <v>CHISCAS</v>
      </c>
      <c r="I214" s="74">
        <f t="shared" si="3"/>
        <v>2.3000000000000003</v>
      </c>
    </row>
    <row r="215" spans="1:9" x14ac:dyDescent="0.25">
      <c r="A215">
        <v>15183</v>
      </c>
      <c r="B215" s="73">
        <v>230</v>
      </c>
      <c r="C215" s="73">
        <v>608</v>
      </c>
      <c r="D215" s="73">
        <v>5831</v>
      </c>
      <c r="E215" s="73">
        <v>1899</v>
      </c>
      <c r="F215" s="73">
        <v>838</v>
      </c>
      <c r="G215" s="73">
        <v>7730</v>
      </c>
      <c r="H215" s="73" t="str">
        <f>VLOOKUP(A215,[1]Hoja1!$A$2:$D$1122,2)</f>
        <v>CHITA</v>
      </c>
      <c r="I215" s="74">
        <f t="shared" si="3"/>
        <v>3.2</v>
      </c>
    </row>
    <row r="216" spans="1:9" x14ac:dyDescent="0.25">
      <c r="A216">
        <v>15185</v>
      </c>
      <c r="B216" s="73">
        <v>49</v>
      </c>
      <c r="C216" s="73">
        <v>309</v>
      </c>
      <c r="D216" s="73">
        <v>3936</v>
      </c>
      <c r="E216" s="73">
        <v>1074</v>
      </c>
      <c r="F216" s="73">
        <v>358</v>
      </c>
      <c r="G216" s="73">
        <v>5010</v>
      </c>
      <c r="H216" s="73" t="str">
        <f>VLOOKUP(A216,[1]Hoja1!$A$2:$D$1122,2)</f>
        <v>CHITARAQUE</v>
      </c>
      <c r="I216" s="74">
        <f t="shared" si="3"/>
        <v>3.5</v>
      </c>
    </row>
    <row r="217" spans="1:9" x14ac:dyDescent="0.25">
      <c r="A217">
        <v>15187</v>
      </c>
      <c r="B217" s="73">
        <v>16</v>
      </c>
      <c r="C217" s="73">
        <v>113</v>
      </c>
      <c r="D217" s="73">
        <v>2310</v>
      </c>
      <c r="E217" s="73">
        <v>470</v>
      </c>
      <c r="F217" s="73">
        <v>129</v>
      </c>
      <c r="G217" s="73">
        <v>2780</v>
      </c>
      <c r="H217" s="73" t="str">
        <f>VLOOKUP(A217,[1]Hoja1!$A$2:$D$1122,2)</f>
        <v>CHIVAT��</v>
      </c>
      <c r="I217" s="74">
        <f t="shared" si="3"/>
        <v>4.1999999999999993</v>
      </c>
    </row>
    <row r="218" spans="1:9" x14ac:dyDescent="0.25">
      <c r="A218">
        <v>15189</v>
      </c>
      <c r="B218" s="73">
        <v>12</v>
      </c>
      <c r="C218" s="73">
        <v>406</v>
      </c>
      <c r="D218" s="73">
        <v>3283</v>
      </c>
      <c r="E218" s="73">
        <v>1207</v>
      </c>
      <c r="F218" s="73">
        <v>418</v>
      </c>
      <c r="G218" s="73">
        <v>4490</v>
      </c>
      <c r="H218" s="73" t="str">
        <f>VLOOKUP(A218,[1]Hoja1!$A$2:$D$1122,2)</f>
        <v>CI��NEGA</v>
      </c>
      <c r="I218" s="74">
        <f t="shared" si="3"/>
        <v>3</v>
      </c>
    </row>
    <row r="219" spans="1:9" x14ac:dyDescent="0.25">
      <c r="A219">
        <v>15204</v>
      </c>
      <c r="B219" s="73">
        <v>44</v>
      </c>
      <c r="C219" s="73">
        <v>367</v>
      </c>
      <c r="D219" s="73">
        <v>7917</v>
      </c>
      <c r="E219" s="73">
        <v>1420</v>
      </c>
      <c r="F219" s="73">
        <v>411</v>
      </c>
      <c r="G219" s="73">
        <v>9337</v>
      </c>
      <c r="H219" s="73" t="str">
        <f>VLOOKUP(A219,[1]Hoja1!$A$2:$D$1122,2)</f>
        <v>C��MBITA</v>
      </c>
      <c r="I219" s="74">
        <f t="shared" si="3"/>
        <v>3.9</v>
      </c>
    </row>
    <row r="220" spans="1:9" x14ac:dyDescent="0.25">
      <c r="A220">
        <v>15212</v>
      </c>
      <c r="B220" s="73">
        <v>473</v>
      </c>
      <c r="C220" s="73">
        <v>287</v>
      </c>
      <c r="D220" s="73">
        <v>2289</v>
      </c>
      <c r="E220" s="73">
        <v>730</v>
      </c>
      <c r="F220" s="73">
        <v>760</v>
      </c>
      <c r="G220" s="73">
        <v>3019</v>
      </c>
      <c r="H220" s="73" t="str">
        <f>VLOOKUP(A220,[1]Hoja1!$A$2:$D$1122,2)</f>
        <v>COPER</v>
      </c>
      <c r="I220" s="74">
        <f t="shared" si="3"/>
        <v>2.6</v>
      </c>
    </row>
    <row r="221" spans="1:9" x14ac:dyDescent="0.25">
      <c r="A221">
        <v>15215</v>
      </c>
      <c r="B221" s="73">
        <v>12</v>
      </c>
      <c r="C221" s="73">
        <v>452</v>
      </c>
      <c r="D221" s="73">
        <v>924</v>
      </c>
      <c r="E221" s="73">
        <v>1552</v>
      </c>
      <c r="F221" s="73">
        <v>464</v>
      </c>
      <c r="G221" s="73">
        <v>2476</v>
      </c>
      <c r="H221" s="73" t="str">
        <f>VLOOKUP(A221,[1]Hoja1!$A$2:$D$1122,2)</f>
        <v>CORRALES</v>
      </c>
      <c r="I221" s="74">
        <f t="shared" si="3"/>
        <v>3.5</v>
      </c>
    </row>
    <row r="222" spans="1:9" x14ac:dyDescent="0.25">
      <c r="A222">
        <v>15218</v>
      </c>
      <c r="B222" s="73">
        <v>23</v>
      </c>
      <c r="C222" s="73">
        <v>170</v>
      </c>
      <c r="D222" s="73">
        <v>2108</v>
      </c>
      <c r="E222" s="73">
        <v>479</v>
      </c>
      <c r="F222" s="73">
        <v>193</v>
      </c>
      <c r="G222" s="73">
        <v>2587</v>
      </c>
      <c r="H222" s="73" t="str">
        <f>VLOOKUP(A222,[1]Hoja1!$A$2:$D$1122,2)</f>
        <v>COVARACH��A</v>
      </c>
      <c r="I222" s="74">
        <f t="shared" si="3"/>
        <v>2.9</v>
      </c>
    </row>
    <row r="223" spans="1:9" x14ac:dyDescent="0.25">
      <c r="A223">
        <v>15223</v>
      </c>
      <c r="B223" s="73">
        <v>606</v>
      </c>
      <c r="C223" s="73">
        <v>860</v>
      </c>
      <c r="D223" s="73">
        <v>2089</v>
      </c>
      <c r="E223" s="73">
        <v>2692</v>
      </c>
      <c r="F223" s="73">
        <v>1466</v>
      </c>
      <c r="G223" s="73">
        <v>4781</v>
      </c>
      <c r="H223" s="73" t="str">
        <f>VLOOKUP(A223,[1]Hoja1!$A$2:$D$1122,2)</f>
        <v>CUBAR��</v>
      </c>
      <c r="I223" s="74">
        <f t="shared" si="3"/>
        <v>3.2</v>
      </c>
    </row>
    <row r="224" spans="1:9" x14ac:dyDescent="0.25">
      <c r="A224">
        <v>15224</v>
      </c>
      <c r="B224" s="73">
        <v>8</v>
      </c>
      <c r="C224" s="73">
        <v>418</v>
      </c>
      <c r="D224" s="73">
        <v>1920</v>
      </c>
      <c r="E224" s="73">
        <v>1454</v>
      </c>
      <c r="F224" s="73">
        <v>426</v>
      </c>
      <c r="G224" s="73">
        <v>3374</v>
      </c>
      <c r="H224" s="73" t="str">
        <f>VLOOKUP(A224,[1]Hoja1!$A$2:$D$1122,2)</f>
        <v>CUCAITA</v>
      </c>
      <c r="I224" s="74">
        <f t="shared" si="3"/>
        <v>3.5</v>
      </c>
    </row>
    <row r="225" spans="1:9" x14ac:dyDescent="0.25">
      <c r="A225">
        <v>15226</v>
      </c>
      <c r="B225" s="73">
        <v>10</v>
      </c>
      <c r="C225" s="73">
        <v>145</v>
      </c>
      <c r="D225" s="73">
        <v>1280</v>
      </c>
      <c r="E225" s="73">
        <v>340</v>
      </c>
      <c r="F225" s="73">
        <v>155</v>
      </c>
      <c r="G225" s="73">
        <v>1620</v>
      </c>
      <c r="H225" s="73" t="str">
        <f>VLOOKUP(A225,[1]Hoja1!$A$2:$D$1122,2)</f>
        <v>CU��TIVA</v>
      </c>
      <c r="I225" s="74">
        <f t="shared" si="3"/>
        <v>2.4</v>
      </c>
    </row>
    <row r="226" spans="1:9" x14ac:dyDescent="0.25">
      <c r="A226">
        <v>15232</v>
      </c>
      <c r="B226" s="73">
        <v>37</v>
      </c>
      <c r="C226" s="73">
        <v>109</v>
      </c>
      <c r="D226" s="73">
        <v>3939</v>
      </c>
      <c r="E226" s="73">
        <v>408</v>
      </c>
      <c r="F226" s="73">
        <v>146</v>
      </c>
      <c r="G226" s="73">
        <v>4347</v>
      </c>
      <c r="H226" s="73" t="str">
        <f>VLOOKUP(A226,[1]Hoja1!$A$2:$D$1122,2)</f>
        <v>CH��QUIZA</v>
      </c>
      <c r="I226" s="74">
        <f t="shared" si="3"/>
        <v>3.8000000000000003</v>
      </c>
    </row>
    <row r="227" spans="1:9" x14ac:dyDescent="0.25">
      <c r="A227">
        <v>15236</v>
      </c>
      <c r="B227" s="73">
        <v>36</v>
      </c>
      <c r="C227" s="73">
        <v>164</v>
      </c>
      <c r="D227" s="73">
        <v>1051</v>
      </c>
      <c r="E227" s="73">
        <v>614</v>
      </c>
      <c r="F227" s="73">
        <v>200</v>
      </c>
      <c r="G227" s="73">
        <v>1665</v>
      </c>
      <c r="H227" s="73" t="str">
        <f>VLOOKUP(A227,[1]Hoja1!$A$2:$D$1122,2)</f>
        <v>CHIVOR</v>
      </c>
      <c r="I227" s="74">
        <f t="shared" si="3"/>
        <v>3.8000000000000003</v>
      </c>
    </row>
    <row r="228" spans="1:9" x14ac:dyDescent="0.25">
      <c r="A228">
        <v>15238</v>
      </c>
      <c r="B228" s="71">
        <v>108</v>
      </c>
      <c r="C228" s="71">
        <v>22012</v>
      </c>
      <c r="D228" s="71">
        <v>10203</v>
      </c>
      <c r="E228" s="71">
        <v>106502</v>
      </c>
      <c r="F228" s="71">
        <v>22120</v>
      </c>
      <c r="G228" s="71">
        <v>116705</v>
      </c>
      <c r="H228" s="71" t="str">
        <f>VLOOKUP(A228,[1]Hoja1!$A$2:$D$1122,2)</f>
        <v>DUITAMA</v>
      </c>
      <c r="I228" s="74">
        <f t="shared" si="3"/>
        <v>4.8999999999999995</v>
      </c>
    </row>
    <row r="229" spans="1:9" x14ac:dyDescent="0.25">
      <c r="A229">
        <v>15244</v>
      </c>
      <c r="B229" s="73">
        <v>23</v>
      </c>
      <c r="C229" s="73">
        <v>683</v>
      </c>
      <c r="D229" s="73">
        <v>1794</v>
      </c>
      <c r="E229" s="73">
        <v>2138</v>
      </c>
      <c r="F229" s="73">
        <v>706</v>
      </c>
      <c r="G229" s="73">
        <v>3932</v>
      </c>
      <c r="H229" s="73" t="str">
        <f>VLOOKUP(A229,[1]Hoja1!$A$2:$D$1122,2)</f>
        <v>EL COCUY</v>
      </c>
      <c r="I229" s="74">
        <f t="shared" si="3"/>
        <v>3.2</v>
      </c>
    </row>
    <row r="230" spans="1:9" x14ac:dyDescent="0.25">
      <c r="A230">
        <v>15248</v>
      </c>
      <c r="B230" s="73">
        <v>18</v>
      </c>
      <c r="C230" s="73">
        <v>461</v>
      </c>
      <c r="D230" s="73">
        <v>1369</v>
      </c>
      <c r="E230" s="73">
        <v>1227</v>
      </c>
      <c r="F230" s="73">
        <v>479</v>
      </c>
      <c r="G230" s="73">
        <v>2596</v>
      </c>
      <c r="H230" s="73" t="str">
        <f>VLOOKUP(A230,[1]Hoja1!$A$2:$D$1122,2)</f>
        <v>EL ESPINO</v>
      </c>
      <c r="I230" s="74">
        <f t="shared" si="3"/>
        <v>2.7</v>
      </c>
    </row>
    <row r="231" spans="1:9" x14ac:dyDescent="0.25">
      <c r="A231">
        <v>15272</v>
      </c>
      <c r="B231" s="73">
        <v>34</v>
      </c>
      <c r="C231" s="73">
        <v>718</v>
      </c>
      <c r="D231" s="73">
        <v>4035</v>
      </c>
      <c r="E231" s="73">
        <v>2485</v>
      </c>
      <c r="F231" s="73">
        <v>752</v>
      </c>
      <c r="G231" s="73">
        <v>6520</v>
      </c>
      <c r="H231" s="73" t="str">
        <f>VLOOKUP(A231,[1]Hoja1!$A$2:$D$1122,2)</f>
        <v>FIRAVITOBA</v>
      </c>
      <c r="I231" s="74">
        <f t="shared" si="3"/>
        <v>3.5</v>
      </c>
    </row>
    <row r="232" spans="1:9" x14ac:dyDescent="0.25">
      <c r="A232">
        <v>15276</v>
      </c>
      <c r="B232" s="73">
        <v>24</v>
      </c>
      <c r="C232" s="73">
        <v>480</v>
      </c>
      <c r="D232" s="73">
        <v>1911</v>
      </c>
      <c r="E232" s="73">
        <v>1273</v>
      </c>
      <c r="F232" s="73">
        <v>504</v>
      </c>
      <c r="G232" s="73">
        <v>3184</v>
      </c>
      <c r="H232" s="73" t="str">
        <f>VLOOKUP(A232,[1]Hoja1!$A$2:$D$1122,2)</f>
        <v>FLORESTA</v>
      </c>
      <c r="I232" s="74">
        <f t="shared" si="3"/>
        <v>2.7</v>
      </c>
    </row>
    <row r="233" spans="1:9" x14ac:dyDescent="0.25">
      <c r="A233">
        <v>15293</v>
      </c>
      <c r="B233" s="73">
        <v>24</v>
      </c>
      <c r="C233" s="73">
        <v>198</v>
      </c>
      <c r="D233" s="73">
        <v>2189</v>
      </c>
      <c r="E233" s="73">
        <v>555</v>
      </c>
      <c r="F233" s="73">
        <v>222</v>
      </c>
      <c r="G233" s="73">
        <v>2744</v>
      </c>
      <c r="H233" s="73" t="str">
        <f>VLOOKUP(A233,[1]Hoja1!$A$2:$D$1122,2)</f>
        <v>GACHANTIVÁ</v>
      </c>
      <c r="I233" s="74">
        <f t="shared" si="3"/>
        <v>2.9</v>
      </c>
    </row>
    <row r="234" spans="1:9" x14ac:dyDescent="0.25">
      <c r="A234">
        <v>15296</v>
      </c>
      <c r="B234" s="73">
        <v>27</v>
      </c>
      <c r="C234" s="73">
        <v>405</v>
      </c>
      <c r="D234" s="73">
        <v>3074</v>
      </c>
      <c r="E234" s="73">
        <v>1321</v>
      </c>
      <c r="F234" s="73">
        <v>432</v>
      </c>
      <c r="G234" s="73">
        <v>4395</v>
      </c>
      <c r="H234" s="73" t="str">
        <f>VLOOKUP(A234,[1]Hoja1!$A$2:$D$1122,2)</f>
        <v>G��MEZA</v>
      </c>
      <c r="I234" s="74">
        <f t="shared" si="3"/>
        <v>3.3000000000000003</v>
      </c>
    </row>
    <row r="235" spans="1:9" x14ac:dyDescent="0.25">
      <c r="A235">
        <v>15299</v>
      </c>
      <c r="B235" s="73">
        <v>29</v>
      </c>
      <c r="C235" s="73">
        <v>3403</v>
      </c>
      <c r="D235" s="73">
        <v>3174</v>
      </c>
      <c r="E235" s="73">
        <v>10798</v>
      </c>
      <c r="F235" s="73">
        <v>3432</v>
      </c>
      <c r="G235" s="73">
        <v>13972</v>
      </c>
      <c r="H235" s="73" t="str">
        <f>VLOOKUP(A235,[1]Hoja1!$A$2:$D$1122,2)</f>
        <v>GARAGOA</v>
      </c>
      <c r="I235" s="74">
        <f t="shared" si="3"/>
        <v>3.2</v>
      </c>
    </row>
    <row r="236" spans="1:9" x14ac:dyDescent="0.25">
      <c r="A236">
        <v>15317</v>
      </c>
      <c r="B236" s="73">
        <v>12</v>
      </c>
      <c r="C236" s="73">
        <v>232</v>
      </c>
      <c r="D236" s="73">
        <v>1170</v>
      </c>
      <c r="E236" s="73">
        <v>594</v>
      </c>
      <c r="F236" s="73">
        <v>244</v>
      </c>
      <c r="G236" s="73">
        <v>1764</v>
      </c>
      <c r="H236" s="73" t="str">
        <f>VLOOKUP(A236,[1]Hoja1!$A$2:$D$1122,2)</f>
        <v>GUACAMAYAS</v>
      </c>
      <c r="I236" s="74">
        <f t="shared" si="3"/>
        <v>2.6</v>
      </c>
    </row>
    <row r="237" spans="1:9" x14ac:dyDescent="0.25">
      <c r="A237">
        <v>15322</v>
      </c>
      <c r="B237" s="73">
        <v>10</v>
      </c>
      <c r="C237" s="73">
        <v>2108</v>
      </c>
      <c r="D237" s="73">
        <v>1588</v>
      </c>
      <c r="E237" s="73">
        <v>6430</v>
      </c>
      <c r="F237" s="73">
        <v>2118</v>
      </c>
      <c r="G237" s="73">
        <v>8018</v>
      </c>
      <c r="H237" s="73" t="str">
        <f>VLOOKUP(A237,[1]Hoja1!$A$2:$D$1122,2)</f>
        <v>GUATEQUE</v>
      </c>
      <c r="I237" s="74">
        <f t="shared" si="3"/>
        <v>3.1</v>
      </c>
    </row>
    <row r="238" spans="1:9" x14ac:dyDescent="0.25">
      <c r="A238">
        <v>15325</v>
      </c>
      <c r="B238" s="73">
        <v>14</v>
      </c>
      <c r="C238" s="73">
        <v>413</v>
      </c>
      <c r="D238" s="73">
        <v>2082</v>
      </c>
      <c r="E238" s="73">
        <v>1004</v>
      </c>
      <c r="F238" s="73">
        <v>427</v>
      </c>
      <c r="G238" s="73">
        <v>3086</v>
      </c>
      <c r="H238" s="73" t="str">
        <f>VLOOKUP(A238,[1]Hoja1!$A$2:$D$1122,2)</f>
        <v>GUAYAT��</v>
      </c>
      <c r="I238" s="74">
        <f t="shared" si="3"/>
        <v>2.5</v>
      </c>
    </row>
    <row r="239" spans="1:9" x14ac:dyDescent="0.25">
      <c r="A239">
        <v>15332</v>
      </c>
      <c r="B239" s="73">
        <v>50</v>
      </c>
      <c r="C239" s="73">
        <v>439</v>
      </c>
      <c r="D239" s="73">
        <v>1917</v>
      </c>
      <c r="E239" s="73">
        <v>1222</v>
      </c>
      <c r="F239" s="73">
        <v>489</v>
      </c>
      <c r="G239" s="73">
        <v>3139</v>
      </c>
      <c r="H239" s="73" t="str">
        <f>VLOOKUP(A239,[1]Hoja1!$A$2:$D$1122,2)</f>
        <v>G��IC��N DE LA SIERRA</v>
      </c>
      <c r="I239" s="74">
        <f t="shared" si="3"/>
        <v>2.8000000000000003</v>
      </c>
    </row>
    <row r="240" spans="1:9" x14ac:dyDescent="0.25">
      <c r="A240">
        <v>15362</v>
      </c>
      <c r="B240" s="73">
        <v>8</v>
      </c>
      <c r="C240" s="73">
        <v>430</v>
      </c>
      <c r="D240" s="73">
        <v>785</v>
      </c>
      <c r="E240" s="73">
        <v>1159</v>
      </c>
      <c r="F240" s="73">
        <v>438</v>
      </c>
      <c r="G240" s="73">
        <v>1944</v>
      </c>
      <c r="H240" s="73" t="str">
        <f>VLOOKUP(A240,[1]Hoja1!$A$2:$D$1122,2)</f>
        <v>IZA</v>
      </c>
      <c r="I240" s="74">
        <f t="shared" si="3"/>
        <v>2.7</v>
      </c>
    </row>
    <row r="241" spans="1:9" x14ac:dyDescent="0.25">
      <c r="A241">
        <v>15367</v>
      </c>
      <c r="B241" s="73">
        <v>14</v>
      </c>
      <c r="C241" s="73">
        <v>558</v>
      </c>
      <c r="D241" s="73">
        <v>4618</v>
      </c>
      <c r="E241" s="73">
        <v>1684</v>
      </c>
      <c r="F241" s="73">
        <v>572</v>
      </c>
      <c r="G241" s="73">
        <v>6302</v>
      </c>
      <c r="H241" s="73" t="str">
        <f>VLOOKUP(A241,[1]Hoja1!$A$2:$D$1122,2)</f>
        <v>JENESANO</v>
      </c>
      <c r="I241" s="74">
        <f t="shared" si="3"/>
        <v>3.1</v>
      </c>
    </row>
    <row r="242" spans="1:9" x14ac:dyDescent="0.25">
      <c r="A242">
        <v>15368</v>
      </c>
      <c r="B242" s="73">
        <v>28</v>
      </c>
      <c r="C242" s="73">
        <v>348</v>
      </c>
      <c r="D242" s="73">
        <v>2391</v>
      </c>
      <c r="E242" s="73">
        <v>1143</v>
      </c>
      <c r="F242" s="73">
        <v>376</v>
      </c>
      <c r="G242" s="73">
        <v>3534</v>
      </c>
      <c r="H242" s="73" t="str">
        <f>VLOOKUP(A242,[1]Hoja1!$A$2:$D$1122,2)</f>
        <v>JERICÓ</v>
      </c>
      <c r="I242" s="74">
        <f t="shared" si="3"/>
        <v>3.3000000000000003</v>
      </c>
    </row>
    <row r="243" spans="1:9" x14ac:dyDescent="0.25">
      <c r="A243">
        <v>15377</v>
      </c>
      <c r="B243" s="73">
        <v>38</v>
      </c>
      <c r="C243" s="73">
        <v>348</v>
      </c>
      <c r="D243" s="73">
        <v>1998</v>
      </c>
      <c r="E243" s="73">
        <v>1070</v>
      </c>
      <c r="F243" s="73">
        <v>386</v>
      </c>
      <c r="G243" s="73">
        <v>3068</v>
      </c>
      <c r="H243" s="73" t="str">
        <f>VLOOKUP(A243,[1]Hoja1!$A$2:$D$1122,2)</f>
        <v>LABRANZAGRANDE</v>
      </c>
      <c r="I243" s="74">
        <f t="shared" si="3"/>
        <v>3.1</v>
      </c>
    </row>
    <row r="244" spans="1:9" x14ac:dyDescent="0.25">
      <c r="A244">
        <v>15380</v>
      </c>
      <c r="B244" s="73">
        <v>10</v>
      </c>
      <c r="C244" s="73">
        <v>347</v>
      </c>
      <c r="D244" s="73">
        <v>1364</v>
      </c>
      <c r="E244" s="73">
        <v>920</v>
      </c>
      <c r="F244" s="73">
        <v>357</v>
      </c>
      <c r="G244" s="73">
        <v>2284</v>
      </c>
      <c r="H244" s="73" t="str">
        <f>VLOOKUP(A244,[1]Hoja1!$A$2:$D$1122,2)</f>
        <v>LA CAPILLA</v>
      </c>
      <c r="I244" s="74">
        <f t="shared" si="3"/>
        <v>2.7</v>
      </c>
    </row>
    <row r="245" spans="1:9" x14ac:dyDescent="0.25">
      <c r="A245">
        <v>15401</v>
      </c>
      <c r="B245" s="73">
        <v>86</v>
      </c>
      <c r="C245" s="73">
        <v>122</v>
      </c>
      <c r="D245" s="73">
        <v>627</v>
      </c>
      <c r="E245" s="73">
        <v>328</v>
      </c>
      <c r="F245" s="73">
        <v>208</v>
      </c>
      <c r="G245" s="73">
        <v>955</v>
      </c>
      <c r="H245" s="73" t="str">
        <f>VLOOKUP(A245,[1]Hoja1!$A$2:$D$1122,2)</f>
        <v>LA VICTORIA</v>
      </c>
      <c r="I245" s="74">
        <f t="shared" si="3"/>
        <v>2.7</v>
      </c>
    </row>
    <row r="246" spans="1:9" x14ac:dyDescent="0.25">
      <c r="A246">
        <v>15403</v>
      </c>
      <c r="B246" s="73">
        <v>20</v>
      </c>
      <c r="C246" s="73">
        <v>512</v>
      </c>
      <c r="D246" s="73">
        <v>1489</v>
      </c>
      <c r="E246" s="73">
        <v>1282</v>
      </c>
      <c r="F246" s="73">
        <v>532</v>
      </c>
      <c r="G246" s="73">
        <v>2771</v>
      </c>
      <c r="H246" s="73" t="str">
        <f>VLOOKUP(A246,[1]Hoja1!$A$2:$D$1122,2)</f>
        <v>LA UVITA</v>
      </c>
      <c r="I246" s="74">
        <f t="shared" si="3"/>
        <v>2.6</v>
      </c>
    </row>
    <row r="247" spans="1:9" x14ac:dyDescent="0.25">
      <c r="A247">
        <v>15407</v>
      </c>
      <c r="B247" s="73">
        <v>79</v>
      </c>
      <c r="C247" s="73">
        <v>1989</v>
      </c>
      <c r="D247" s="73">
        <v>6311</v>
      </c>
      <c r="E247" s="73">
        <v>7924</v>
      </c>
      <c r="F247" s="73">
        <v>2068</v>
      </c>
      <c r="G247" s="73">
        <v>14235</v>
      </c>
      <c r="H247" s="73" t="str">
        <f>VLOOKUP(A247,[1]Hoja1!$A$2:$D$1122,2)</f>
        <v>VILLA DE LEYVA</v>
      </c>
      <c r="I247" s="74">
        <f t="shared" si="3"/>
        <v>4</v>
      </c>
    </row>
    <row r="248" spans="1:9" x14ac:dyDescent="0.25">
      <c r="A248">
        <v>15425</v>
      </c>
      <c r="B248" s="73">
        <v>50</v>
      </c>
      <c r="C248" s="73">
        <v>341</v>
      </c>
      <c r="D248" s="73">
        <v>2419</v>
      </c>
      <c r="E248" s="73">
        <v>1097</v>
      </c>
      <c r="F248" s="73">
        <v>391</v>
      </c>
      <c r="G248" s="73">
        <v>3516</v>
      </c>
      <c r="H248" s="73" t="str">
        <f>VLOOKUP(A248,[1]Hoja1!$A$2:$D$1122,2)</f>
        <v>MACANAL</v>
      </c>
      <c r="I248" s="74">
        <f t="shared" si="3"/>
        <v>3.3000000000000003</v>
      </c>
    </row>
    <row r="249" spans="1:9" x14ac:dyDescent="0.25">
      <c r="A249">
        <v>15442</v>
      </c>
      <c r="B249" s="73">
        <v>97</v>
      </c>
      <c r="C249" s="73">
        <v>286</v>
      </c>
      <c r="D249" s="73">
        <v>4223</v>
      </c>
      <c r="E249" s="73">
        <v>1124</v>
      </c>
      <c r="F249" s="73">
        <v>383</v>
      </c>
      <c r="G249" s="73">
        <v>5347</v>
      </c>
      <c r="H249" s="73" t="str">
        <f>VLOOKUP(A249,[1]Hoja1!$A$2:$D$1122,2)</f>
        <v>MARIP��</v>
      </c>
      <c r="I249" s="74">
        <f t="shared" si="3"/>
        <v>4</v>
      </c>
    </row>
    <row r="250" spans="1:9" x14ac:dyDescent="0.25">
      <c r="A250">
        <v>15455</v>
      </c>
      <c r="B250" s="73">
        <v>44</v>
      </c>
      <c r="C250" s="73">
        <v>1520</v>
      </c>
      <c r="D250" s="73">
        <v>3303</v>
      </c>
      <c r="E250" s="73">
        <v>4889</v>
      </c>
      <c r="F250" s="73">
        <v>1564</v>
      </c>
      <c r="G250" s="73">
        <v>8192</v>
      </c>
      <c r="H250" s="73" t="str">
        <f>VLOOKUP(A250,[1]Hoja1!$A$2:$D$1122,2)</f>
        <v>MIRAFLORES</v>
      </c>
      <c r="I250" s="74">
        <f t="shared" si="3"/>
        <v>3.3000000000000003</v>
      </c>
    </row>
    <row r="251" spans="1:9" x14ac:dyDescent="0.25">
      <c r="A251">
        <v>15464</v>
      </c>
      <c r="B251" s="73">
        <v>47</v>
      </c>
      <c r="C251" s="73">
        <v>645</v>
      </c>
      <c r="D251" s="73">
        <v>2308</v>
      </c>
      <c r="E251" s="73">
        <v>1992</v>
      </c>
      <c r="F251" s="73">
        <v>692</v>
      </c>
      <c r="G251" s="73">
        <v>4300</v>
      </c>
      <c r="H251" s="73" t="str">
        <f>VLOOKUP(A251,[1]Hoja1!$A$2:$D$1122,2)</f>
        <v>MONGUA</v>
      </c>
      <c r="I251" s="74">
        <f t="shared" si="3"/>
        <v>3.1</v>
      </c>
    </row>
    <row r="252" spans="1:9" x14ac:dyDescent="0.25">
      <c r="A252">
        <v>15466</v>
      </c>
      <c r="B252" s="73">
        <v>43</v>
      </c>
      <c r="C252" s="73">
        <v>919</v>
      </c>
      <c r="D252" s="73">
        <v>1566</v>
      </c>
      <c r="E252" s="73">
        <v>2326</v>
      </c>
      <c r="F252" s="73">
        <v>962</v>
      </c>
      <c r="G252" s="73">
        <v>3892</v>
      </c>
      <c r="H252" s="73" t="str">
        <f>VLOOKUP(A252,[1]Hoja1!$A$2:$D$1122,2)</f>
        <v>MONGU��</v>
      </c>
      <c r="I252" s="74">
        <f t="shared" si="3"/>
        <v>2.6</v>
      </c>
    </row>
    <row r="253" spans="1:9" x14ac:dyDescent="0.25">
      <c r="A253">
        <v>15469</v>
      </c>
      <c r="B253" s="73">
        <v>81</v>
      </c>
      <c r="C253" s="73">
        <v>2993</v>
      </c>
      <c r="D253" s="73">
        <v>9631</v>
      </c>
      <c r="E253" s="73">
        <v>11012</v>
      </c>
      <c r="F253" s="73">
        <v>3074</v>
      </c>
      <c r="G253" s="73">
        <v>20643</v>
      </c>
      <c r="H253" s="73" t="str">
        <f>VLOOKUP(A253,[1]Hoja1!$A$2:$D$1122,2)</f>
        <v>MONIQUIRÁ</v>
      </c>
      <c r="I253" s="74">
        <f t="shared" si="3"/>
        <v>3.7</v>
      </c>
    </row>
    <row r="254" spans="1:9" x14ac:dyDescent="0.25">
      <c r="A254">
        <v>15476</v>
      </c>
      <c r="B254" s="73">
        <v>18</v>
      </c>
      <c r="C254" s="73">
        <v>172</v>
      </c>
      <c r="D254" s="73">
        <v>4507</v>
      </c>
      <c r="E254" s="73">
        <v>715</v>
      </c>
      <c r="F254" s="73">
        <v>190</v>
      </c>
      <c r="G254" s="73">
        <v>5222</v>
      </c>
      <c r="H254" s="73" t="str">
        <f>VLOOKUP(A254,[1]Hoja1!$A$2:$D$1122,2)</f>
        <v>MOTAVITA</v>
      </c>
      <c r="I254" s="74">
        <f t="shared" si="3"/>
        <v>4.1999999999999993</v>
      </c>
    </row>
    <row r="255" spans="1:9" x14ac:dyDescent="0.25">
      <c r="A255">
        <v>15480</v>
      </c>
      <c r="B255" s="73">
        <v>112</v>
      </c>
      <c r="C255" s="73">
        <v>1229</v>
      </c>
      <c r="D255" s="73">
        <v>2627</v>
      </c>
      <c r="E255" s="73">
        <v>5326</v>
      </c>
      <c r="F255" s="73">
        <v>1341</v>
      </c>
      <c r="G255" s="73">
        <v>7953</v>
      </c>
      <c r="H255" s="73" t="str">
        <f>VLOOKUP(A255,[1]Hoja1!$A$2:$D$1122,2)</f>
        <v>MUZO</v>
      </c>
      <c r="I255" s="74">
        <f t="shared" si="3"/>
        <v>4.3999999999999995</v>
      </c>
    </row>
    <row r="256" spans="1:9" x14ac:dyDescent="0.25">
      <c r="A256">
        <v>15491</v>
      </c>
      <c r="B256" s="73">
        <v>29</v>
      </c>
      <c r="C256" s="73">
        <v>3238</v>
      </c>
      <c r="D256" s="73">
        <v>2713</v>
      </c>
      <c r="E256" s="73">
        <v>11933</v>
      </c>
      <c r="F256" s="73">
        <v>3267</v>
      </c>
      <c r="G256" s="73">
        <v>14646</v>
      </c>
      <c r="H256" s="73" t="str">
        <f>VLOOKUP(A256,[1]Hoja1!$A$2:$D$1122,2)</f>
        <v>NOBSA</v>
      </c>
      <c r="I256" s="74">
        <f t="shared" si="3"/>
        <v>3.7</v>
      </c>
    </row>
    <row r="257" spans="1:9" x14ac:dyDescent="0.25">
      <c r="A257">
        <v>15494</v>
      </c>
      <c r="B257" s="73">
        <v>10</v>
      </c>
      <c r="C257" s="73">
        <v>340</v>
      </c>
      <c r="D257" s="73">
        <v>4019</v>
      </c>
      <c r="E257" s="73">
        <v>971</v>
      </c>
      <c r="F257" s="73">
        <v>350</v>
      </c>
      <c r="G257" s="73">
        <v>4990</v>
      </c>
      <c r="H257" s="73" t="str">
        <f>VLOOKUP(A257,[1]Hoja1!$A$2:$D$1122,2)</f>
        <v>NUEVO COL��N</v>
      </c>
      <c r="I257" s="74">
        <f t="shared" si="3"/>
        <v>2.9</v>
      </c>
    </row>
    <row r="258" spans="1:9" x14ac:dyDescent="0.25">
      <c r="A258">
        <v>15500</v>
      </c>
      <c r="B258" s="73">
        <v>19</v>
      </c>
      <c r="C258" s="73">
        <v>131</v>
      </c>
      <c r="D258" s="73">
        <v>2392</v>
      </c>
      <c r="E258" s="73">
        <v>400</v>
      </c>
      <c r="F258" s="73">
        <v>150</v>
      </c>
      <c r="G258" s="73">
        <v>2792</v>
      </c>
      <c r="H258" s="73" t="str">
        <f>VLOOKUP(A258,[1]Hoja1!$A$2:$D$1122,2)</f>
        <v>OICAT��</v>
      </c>
      <c r="I258" s="74">
        <f t="shared" si="3"/>
        <v>3.1</v>
      </c>
    </row>
    <row r="259" spans="1:9" x14ac:dyDescent="0.25">
      <c r="A259">
        <v>15507</v>
      </c>
      <c r="B259" s="73">
        <v>212</v>
      </c>
      <c r="C259" s="73">
        <v>676</v>
      </c>
      <c r="D259" s="73">
        <v>3171</v>
      </c>
      <c r="E259" s="73">
        <v>3816</v>
      </c>
      <c r="F259" s="73">
        <v>888</v>
      </c>
      <c r="G259" s="73">
        <v>6987</v>
      </c>
      <c r="H259" s="73" t="str">
        <f>VLOOKUP(A259,[1]Hoja1!$A$2:$D$1122,2)</f>
        <v>OTANCHE</v>
      </c>
      <c r="I259" s="74">
        <f t="shared" ref="I259:I322" si="4">ROUNDUP(E259/C259,1)</f>
        <v>5.6999999999999993</v>
      </c>
    </row>
    <row r="260" spans="1:9" x14ac:dyDescent="0.25">
      <c r="A260">
        <v>15511</v>
      </c>
      <c r="B260" s="73">
        <v>8</v>
      </c>
      <c r="C260" s="73">
        <v>191</v>
      </c>
      <c r="D260" s="73">
        <v>1766</v>
      </c>
      <c r="E260" s="73">
        <v>494</v>
      </c>
      <c r="F260" s="73">
        <v>199</v>
      </c>
      <c r="G260" s="73">
        <v>2260</v>
      </c>
      <c r="H260" s="73" t="str">
        <f>VLOOKUP(A260,[1]Hoja1!$A$2:$D$1122,2)</f>
        <v>PACHAVITA</v>
      </c>
      <c r="I260" s="74">
        <f t="shared" si="4"/>
        <v>2.6</v>
      </c>
    </row>
    <row r="261" spans="1:9" x14ac:dyDescent="0.25">
      <c r="A261">
        <v>15514</v>
      </c>
      <c r="B261" s="73">
        <v>45</v>
      </c>
      <c r="C261" s="73">
        <v>538</v>
      </c>
      <c r="D261" s="73">
        <v>1499</v>
      </c>
      <c r="E261" s="73">
        <v>1426</v>
      </c>
      <c r="F261" s="73">
        <v>583</v>
      </c>
      <c r="G261" s="73">
        <v>2925</v>
      </c>
      <c r="H261" s="73" t="str">
        <f>VLOOKUP(A261,[1]Hoja1!$A$2:$D$1122,2)</f>
        <v>P��EZ</v>
      </c>
      <c r="I261" s="74">
        <f t="shared" si="4"/>
        <v>2.7</v>
      </c>
    </row>
    <row r="262" spans="1:9" x14ac:dyDescent="0.25">
      <c r="A262">
        <v>15516</v>
      </c>
      <c r="B262" s="73">
        <v>84</v>
      </c>
      <c r="C262" s="73">
        <v>5580</v>
      </c>
      <c r="D262" s="73">
        <v>11363</v>
      </c>
      <c r="E262" s="73">
        <v>19707</v>
      </c>
      <c r="F262" s="73">
        <v>5664</v>
      </c>
      <c r="G262" s="73">
        <v>31070</v>
      </c>
      <c r="H262" s="73" t="str">
        <f>VLOOKUP(A262,[1]Hoja1!$A$2:$D$1122,2)</f>
        <v>PAIPA</v>
      </c>
      <c r="I262" s="74">
        <f t="shared" si="4"/>
        <v>3.6</v>
      </c>
    </row>
    <row r="263" spans="1:9" x14ac:dyDescent="0.25">
      <c r="A263">
        <v>15518</v>
      </c>
      <c r="B263" s="73">
        <v>35</v>
      </c>
      <c r="C263" s="73">
        <v>394</v>
      </c>
      <c r="D263" s="73">
        <v>645</v>
      </c>
      <c r="E263" s="73">
        <v>1282</v>
      </c>
      <c r="F263" s="73">
        <v>429</v>
      </c>
      <c r="G263" s="73">
        <v>1927</v>
      </c>
      <c r="H263" s="73" t="str">
        <f>VLOOKUP(A263,[1]Hoja1!$A$2:$D$1122,2)</f>
        <v>PAJARITO</v>
      </c>
      <c r="I263" s="74">
        <f t="shared" si="4"/>
        <v>3.3000000000000003</v>
      </c>
    </row>
    <row r="264" spans="1:9" x14ac:dyDescent="0.25">
      <c r="A264">
        <v>15522</v>
      </c>
      <c r="B264" s="73">
        <v>10</v>
      </c>
      <c r="C264" s="73">
        <v>227</v>
      </c>
      <c r="D264" s="73">
        <v>853</v>
      </c>
      <c r="E264" s="73">
        <v>764</v>
      </c>
      <c r="F264" s="73">
        <v>237</v>
      </c>
      <c r="G264" s="73">
        <v>1617</v>
      </c>
      <c r="H264" s="73" t="str">
        <f>VLOOKUP(A264,[1]Hoja1!$A$2:$D$1122,2)</f>
        <v>PANQUEBA</v>
      </c>
      <c r="I264" s="74">
        <f t="shared" si="4"/>
        <v>3.4</v>
      </c>
    </row>
    <row r="265" spans="1:9" x14ac:dyDescent="0.25">
      <c r="A265">
        <v>15531</v>
      </c>
      <c r="B265" s="73">
        <v>51</v>
      </c>
      <c r="C265" s="73">
        <v>650</v>
      </c>
      <c r="D265" s="73">
        <v>4326</v>
      </c>
      <c r="E265" s="73">
        <v>2029</v>
      </c>
      <c r="F265" s="73">
        <v>701</v>
      </c>
      <c r="G265" s="73">
        <v>6355</v>
      </c>
      <c r="H265" s="73" t="str">
        <f>VLOOKUP(A265,[1]Hoja1!$A$2:$D$1122,2)</f>
        <v>PAUNA</v>
      </c>
      <c r="I265" s="74">
        <f t="shared" si="4"/>
        <v>3.2</v>
      </c>
    </row>
    <row r="266" spans="1:9" x14ac:dyDescent="0.25">
      <c r="A266">
        <v>15533</v>
      </c>
      <c r="B266" s="73">
        <v>295</v>
      </c>
      <c r="C266" s="73">
        <v>170</v>
      </c>
      <c r="D266" s="73">
        <v>1512</v>
      </c>
      <c r="E266" s="73">
        <v>538</v>
      </c>
      <c r="F266" s="73">
        <v>465</v>
      </c>
      <c r="G266" s="73">
        <v>2050</v>
      </c>
      <c r="H266" s="73" t="str">
        <f>VLOOKUP(A266,[1]Hoja1!$A$2:$D$1122,2)</f>
        <v>PAYA</v>
      </c>
      <c r="I266" s="74">
        <f t="shared" si="4"/>
        <v>3.2</v>
      </c>
    </row>
    <row r="267" spans="1:9" x14ac:dyDescent="0.25">
      <c r="A267">
        <v>15537</v>
      </c>
      <c r="B267" s="73">
        <v>25</v>
      </c>
      <c r="C267" s="73">
        <v>774</v>
      </c>
      <c r="D267" s="73">
        <v>1388</v>
      </c>
      <c r="E267" s="73">
        <v>2651</v>
      </c>
      <c r="F267" s="73">
        <v>799</v>
      </c>
      <c r="G267" s="73">
        <v>4039</v>
      </c>
      <c r="H267" s="73" t="str">
        <f>VLOOKUP(A267,[1]Hoja1!$A$2:$D$1122,2)</f>
        <v>PAZ DE R��O</v>
      </c>
      <c r="I267" s="74">
        <f t="shared" si="4"/>
        <v>3.5</v>
      </c>
    </row>
    <row r="268" spans="1:9" x14ac:dyDescent="0.25">
      <c r="A268">
        <v>15542</v>
      </c>
      <c r="B268" s="73">
        <v>37</v>
      </c>
      <c r="C268" s="73">
        <v>114</v>
      </c>
      <c r="D268" s="73">
        <v>4359</v>
      </c>
      <c r="E268" s="73">
        <v>2245</v>
      </c>
      <c r="F268" s="73">
        <v>151</v>
      </c>
      <c r="G268" s="73">
        <v>6604</v>
      </c>
      <c r="H268" s="73" t="str">
        <f>VLOOKUP(A268,[1]Hoja1!$A$2:$D$1122,2)</f>
        <v>PESCA</v>
      </c>
      <c r="I268" s="74">
        <f t="shared" si="4"/>
        <v>19.700000000000003</v>
      </c>
    </row>
    <row r="269" spans="1:9" x14ac:dyDescent="0.25">
      <c r="A269">
        <v>15550</v>
      </c>
      <c r="B269" s="73">
        <v>61</v>
      </c>
      <c r="C269" s="73">
        <v>203</v>
      </c>
      <c r="D269" s="73">
        <v>1051</v>
      </c>
      <c r="E269" s="73">
        <v>525</v>
      </c>
      <c r="F269" s="73">
        <v>264</v>
      </c>
      <c r="G269" s="73">
        <v>1576</v>
      </c>
      <c r="H269" s="73" t="str">
        <f>VLOOKUP(A269,[1]Hoja1!$A$2:$D$1122,2)</f>
        <v>PISBA</v>
      </c>
      <c r="I269" s="74">
        <f t="shared" si="4"/>
        <v>2.6</v>
      </c>
    </row>
    <row r="270" spans="1:9" x14ac:dyDescent="0.25">
      <c r="A270">
        <v>15572</v>
      </c>
      <c r="B270" s="72">
        <v>735</v>
      </c>
      <c r="C270" s="72">
        <v>12116</v>
      </c>
      <c r="D270" s="72">
        <v>5056</v>
      </c>
      <c r="E270" s="72">
        <v>38783</v>
      </c>
      <c r="F270" s="72">
        <v>12851</v>
      </c>
      <c r="G270" s="72">
        <v>43839</v>
      </c>
      <c r="H270" s="72" t="str">
        <f>VLOOKUP(A270,[1]Hoja1!$A$2:$D$1122,2)</f>
        <v>PUERTO BOYACÁ</v>
      </c>
      <c r="I270" s="74">
        <f t="shared" si="4"/>
        <v>3.3000000000000003</v>
      </c>
    </row>
    <row r="271" spans="1:9" x14ac:dyDescent="0.25">
      <c r="A271">
        <v>15580</v>
      </c>
      <c r="B271" s="73">
        <v>77</v>
      </c>
      <c r="C271" s="73">
        <v>419</v>
      </c>
      <c r="D271" s="73">
        <v>2455</v>
      </c>
      <c r="E271" s="73">
        <v>1730</v>
      </c>
      <c r="F271" s="73">
        <v>496</v>
      </c>
      <c r="G271" s="73">
        <v>4185</v>
      </c>
      <c r="H271" s="73" t="str">
        <f>VLOOKUP(A271,[1]Hoja1!$A$2:$D$1122,2)</f>
        <v>QU��PAMA</v>
      </c>
      <c r="I271" s="74">
        <f t="shared" si="4"/>
        <v>4.1999999999999993</v>
      </c>
    </row>
    <row r="272" spans="1:9" x14ac:dyDescent="0.25">
      <c r="A272">
        <v>15599</v>
      </c>
      <c r="B272" s="73">
        <v>23</v>
      </c>
      <c r="C272" s="73">
        <v>1389</v>
      </c>
      <c r="D272" s="73">
        <v>4754</v>
      </c>
      <c r="E272" s="73">
        <v>3933</v>
      </c>
      <c r="F272" s="73">
        <v>1412</v>
      </c>
      <c r="G272" s="73">
        <v>8687</v>
      </c>
      <c r="H272" s="73" t="str">
        <f>VLOOKUP(A272,[1]Hoja1!$A$2:$D$1122,2)</f>
        <v>RAMIRIQU��</v>
      </c>
      <c r="I272" s="74">
        <f t="shared" si="4"/>
        <v>2.9</v>
      </c>
    </row>
    <row r="273" spans="1:9" x14ac:dyDescent="0.25">
      <c r="A273">
        <v>15600</v>
      </c>
      <c r="B273" s="73">
        <v>85</v>
      </c>
      <c r="C273" s="73">
        <v>593</v>
      </c>
      <c r="D273" s="73">
        <v>5013</v>
      </c>
      <c r="E273" s="73">
        <v>2284</v>
      </c>
      <c r="F273" s="73">
        <v>678</v>
      </c>
      <c r="G273" s="73">
        <v>7297</v>
      </c>
      <c r="H273" s="73" t="str">
        <f>VLOOKUP(A273,[1]Hoja1!$A$2:$D$1122,2)</f>
        <v>R��QUIRA</v>
      </c>
      <c r="I273" s="74">
        <f t="shared" si="4"/>
        <v>3.9</v>
      </c>
    </row>
    <row r="274" spans="1:9" x14ac:dyDescent="0.25">
      <c r="A274">
        <v>15621</v>
      </c>
      <c r="B274" s="73">
        <v>40</v>
      </c>
      <c r="C274" s="73">
        <v>225</v>
      </c>
      <c r="D274" s="73">
        <v>1566</v>
      </c>
      <c r="E274" s="73">
        <v>641</v>
      </c>
      <c r="F274" s="73">
        <v>265</v>
      </c>
      <c r="G274" s="73">
        <v>2207</v>
      </c>
      <c r="H274" s="73" t="str">
        <f>VLOOKUP(A274,[1]Hoja1!$A$2:$D$1122,2)</f>
        <v>ROND��N</v>
      </c>
      <c r="I274" s="74">
        <f t="shared" si="4"/>
        <v>2.9</v>
      </c>
    </row>
    <row r="275" spans="1:9" x14ac:dyDescent="0.25">
      <c r="A275">
        <v>15632</v>
      </c>
      <c r="B275" s="73">
        <v>65</v>
      </c>
      <c r="C275" s="73">
        <v>352</v>
      </c>
      <c r="D275" s="73">
        <v>10125</v>
      </c>
      <c r="E275" s="73">
        <v>1028</v>
      </c>
      <c r="F275" s="73">
        <v>417</v>
      </c>
      <c r="G275" s="73">
        <v>11153</v>
      </c>
      <c r="H275" s="73" t="str">
        <f>VLOOKUP(A275,[1]Hoja1!$A$2:$D$1122,2)</f>
        <v>SABOY��</v>
      </c>
      <c r="I275" s="74">
        <f t="shared" si="4"/>
        <v>3</v>
      </c>
    </row>
    <row r="276" spans="1:9" x14ac:dyDescent="0.25">
      <c r="A276">
        <v>15638</v>
      </c>
      <c r="B276" s="73">
        <v>60</v>
      </c>
      <c r="C276" s="73">
        <v>616</v>
      </c>
      <c r="D276" s="73">
        <v>2363</v>
      </c>
      <c r="E276" s="73">
        <v>2445</v>
      </c>
      <c r="F276" s="73">
        <v>676</v>
      </c>
      <c r="G276" s="73">
        <v>4808</v>
      </c>
      <c r="H276" s="73" t="str">
        <f>VLOOKUP(A276,[1]Hoja1!$A$2:$D$1122,2)</f>
        <v>S��CHICA</v>
      </c>
      <c r="I276" s="74">
        <f t="shared" si="4"/>
        <v>4</v>
      </c>
    </row>
    <row r="277" spans="1:9" x14ac:dyDescent="0.25">
      <c r="A277">
        <v>15646</v>
      </c>
      <c r="B277" s="73">
        <v>71</v>
      </c>
      <c r="C277" s="73">
        <v>1580</v>
      </c>
      <c r="D277" s="73">
        <v>10166</v>
      </c>
      <c r="E277" s="73">
        <v>7315</v>
      </c>
      <c r="F277" s="73">
        <v>1651</v>
      </c>
      <c r="G277" s="73">
        <v>17481</v>
      </c>
      <c r="H277" s="73" t="str">
        <f>VLOOKUP(A277,[1]Hoja1!$A$2:$D$1122,2)</f>
        <v>SAMAC��</v>
      </c>
      <c r="I277" s="74">
        <f t="shared" si="4"/>
        <v>4.6999999999999993</v>
      </c>
    </row>
    <row r="278" spans="1:9" x14ac:dyDescent="0.25">
      <c r="A278">
        <v>15660</v>
      </c>
      <c r="B278" s="73">
        <v>14</v>
      </c>
      <c r="C278" s="73">
        <v>305</v>
      </c>
      <c r="D278" s="73">
        <v>879</v>
      </c>
      <c r="E278" s="73">
        <v>675</v>
      </c>
      <c r="F278" s="73">
        <v>319</v>
      </c>
      <c r="G278" s="73">
        <v>1554</v>
      </c>
      <c r="H278" s="73" t="str">
        <f>VLOOKUP(A278,[1]Hoja1!$A$2:$D$1122,2)</f>
        <v>SAN EDUARDO</v>
      </c>
      <c r="I278" s="74">
        <f t="shared" si="4"/>
        <v>2.3000000000000003</v>
      </c>
    </row>
    <row r="279" spans="1:9" x14ac:dyDescent="0.25">
      <c r="A279">
        <v>15664</v>
      </c>
      <c r="B279" s="73">
        <v>30</v>
      </c>
      <c r="C279" s="73">
        <v>275</v>
      </c>
      <c r="D279" s="73">
        <v>3712</v>
      </c>
      <c r="E279" s="73">
        <v>946</v>
      </c>
      <c r="F279" s="73">
        <v>305</v>
      </c>
      <c r="G279" s="73">
        <v>4658</v>
      </c>
      <c r="H279" s="73" t="str">
        <f>VLOOKUP(A279,[1]Hoja1!$A$2:$D$1122,2)</f>
        <v>SAN JOSÉ DE PARE</v>
      </c>
      <c r="I279" s="74">
        <f t="shared" si="4"/>
        <v>3.5</v>
      </c>
    </row>
    <row r="280" spans="1:9" x14ac:dyDescent="0.25">
      <c r="A280">
        <v>15667</v>
      </c>
      <c r="B280" s="73">
        <v>37</v>
      </c>
      <c r="C280" s="73">
        <v>863</v>
      </c>
      <c r="D280" s="73">
        <v>1936</v>
      </c>
      <c r="E280" s="73">
        <v>2593</v>
      </c>
      <c r="F280" s="73">
        <v>900</v>
      </c>
      <c r="G280" s="73">
        <v>4529</v>
      </c>
      <c r="H280" s="73" t="str">
        <f>VLOOKUP(A280,[1]Hoja1!$A$2:$D$1122,2)</f>
        <v>SAN LUIS DE GACENO</v>
      </c>
      <c r="I280" s="74">
        <f t="shared" si="4"/>
        <v>3.1</v>
      </c>
    </row>
    <row r="281" spans="1:9" x14ac:dyDescent="0.25">
      <c r="A281">
        <v>15673</v>
      </c>
      <c r="B281" s="73">
        <v>21</v>
      </c>
      <c r="C281" s="73">
        <v>486</v>
      </c>
      <c r="D281" s="73">
        <v>2143</v>
      </c>
      <c r="E281" s="73">
        <v>1163</v>
      </c>
      <c r="F281" s="73">
        <v>507</v>
      </c>
      <c r="G281" s="73">
        <v>3306</v>
      </c>
      <c r="H281" s="73" t="str">
        <f>VLOOKUP(A281,[1]Hoja1!$A$2:$D$1122,2)</f>
        <v>SAN MATEO</v>
      </c>
      <c r="I281" s="74">
        <f t="shared" si="4"/>
        <v>2.4</v>
      </c>
    </row>
    <row r="282" spans="1:9" x14ac:dyDescent="0.25">
      <c r="A282">
        <v>15676</v>
      </c>
      <c r="B282" s="73">
        <v>20</v>
      </c>
      <c r="C282" s="73">
        <v>123</v>
      </c>
      <c r="D282" s="73">
        <v>2489</v>
      </c>
      <c r="E282" s="73">
        <v>408</v>
      </c>
      <c r="F282" s="73">
        <v>143</v>
      </c>
      <c r="G282" s="73">
        <v>2897</v>
      </c>
      <c r="H282" s="73" t="str">
        <f>VLOOKUP(A282,[1]Hoja1!$A$2:$D$1122,2)</f>
        <v>SAN MIGUEL DE SEMA</v>
      </c>
      <c r="I282" s="74">
        <f t="shared" si="4"/>
        <v>3.4</v>
      </c>
    </row>
    <row r="283" spans="1:9" x14ac:dyDescent="0.25">
      <c r="A283">
        <v>15681</v>
      </c>
      <c r="B283" s="73">
        <v>55</v>
      </c>
      <c r="C283" s="73">
        <v>200</v>
      </c>
      <c r="D283" s="73">
        <v>3648</v>
      </c>
      <c r="E283" s="73">
        <v>2158</v>
      </c>
      <c r="F283" s="73">
        <v>255</v>
      </c>
      <c r="G283" s="73">
        <v>5806</v>
      </c>
      <c r="H283" s="73" t="str">
        <f>VLOOKUP(A283,[1]Hoja1!$A$2:$D$1122,2)</f>
        <v>SAN PABLO DE BORBUR</v>
      </c>
      <c r="I283" s="74">
        <f t="shared" si="4"/>
        <v>10.799999999999999</v>
      </c>
    </row>
    <row r="284" spans="1:9" x14ac:dyDescent="0.25">
      <c r="A284">
        <v>15686</v>
      </c>
      <c r="B284" s="73">
        <v>28</v>
      </c>
      <c r="C284" s="73">
        <v>870</v>
      </c>
      <c r="D284" s="73">
        <v>4153</v>
      </c>
      <c r="E284" s="73">
        <v>2657</v>
      </c>
      <c r="F284" s="73">
        <v>898</v>
      </c>
      <c r="G284" s="73">
        <v>6810</v>
      </c>
      <c r="H284" s="73" t="str">
        <f>VLOOKUP(A284,[1]Hoja1!$A$2:$D$1122,2)</f>
        <v>SANTANA</v>
      </c>
      <c r="I284" s="74">
        <f t="shared" si="4"/>
        <v>3.1</v>
      </c>
    </row>
    <row r="285" spans="1:9" x14ac:dyDescent="0.25">
      <c r="A285">
        <v>15690</v>
      </c>
      <c r="B285" s="73">
        <v>36</v>
      </c>
      <c r="C285" s="73">
        <v>653</v>
      </c>
      <c r="D285" s="73">
        <v>1122</v>
      </c>
      <c r="E285" s="73">
        <v>1967</v>
      </c>
      <c r="F285" s="73">
        <v>689</v>
      </c>
      <c r="G285" s="73">
        <v>3089</v>
      </c>
      <c r="H285" s="73" t="str">
        <f>VLOOKUP(A285,[1]Hoja1!$A$2:$D$1122,2)</f>
        <v>SANTA MARÍA</v>
      </c>
      <c r="I285" s="74">
        <f t="shared" si="4"/>
        <v>3.1</v>
      </c>
    </row>
    <row r="286" spans="1:9" x14ac:dyDescent="0.25">
      <c r="A286">
        <v>15693</v>
      </c>
      <c r="B286" s="73">
        <v>30</v>
      </c>
      <c r="C286" s="73">
        <v>2348</v>
      </c>
      <c r="D286" s="73">
        <v>3933</v>
      </c>
      <c r="E286" s="73">
        <v>6899</v>
      </c>
      <c r="F286" s="73">
        <v>2378</v>
      </c>
      <c r="G286" s="73">
        <v>10832</v>
      </c>
      <c r="H286" s="73" t="str">
        <f>VLOOKUP(A286,[1]Hoja1!$A$2:$D$1122,2)</f>
        <v>SANTA ROSA DE VITERBO</v>
      </c>
      <c r="I286" s="74">
        <f t="shared" si="4"/>
        <v>3</v>
      </c>
    </row>
    <row r="287" spans="1:9" x14ac:dyDescent="0.25">
      <c r="A287">
        <v>15696</v>
      </c>
      <c r="B287" s="73">
        <v>11</v>
      </c>
      <c r="C287" s="73">
        <v>295</v>
      </c>
      <c r="D287" s="73">
        <v>1936</v>
      </c>
      <c r="E287" s="73">
        <v>983</v>
      </c>
      <c r="F287" s="73">
        <v>306</v>
      </c>
      <c r="G287" s="73">
        <v>2919</v>
      </c>
      <c r="H287" s="73" t="str">
        <f>VLOOKUP(A287,[1]Hoja1!$A$2:$D$1122,2)</f>
        <v>SANTA SOF��A</v>
      </c>
      <c r="I287" s="74">
        <f t="shared" si="4"/>
        <v>3.4</v>
      </c>
    </row>
    <row r="288" spans="1:9" x14ac:dyDescent="0.25">
      <c r="A288">
        <v>15720</v>
      </c>
      <c r="B288" s="73">
        <v>30</v>
      </c>
      <c r="C288" s="73">
        <v>445</v>
      </c>
      <c r="D288" s="73">
        <v>1268</v>
      </c>
      <c r="E288" s="73">
        <v>679</v>
      </c>
      <c r="F288" s="73">
        <v>475</v>
      </c>
      <c r="G288" s="73">
        <v>1947</v>
      </c>
      <c r="H288" s="73" t="str">
        <f>VLOOKUP(A288,[1]Hoja1!$A$2:$D$1122,2)</f>
        <v>SATIVANORTE</v>
      </c>
      <c r="I288" s="74">
        <f t="shared" si="4"/>
        <v>1.6</v>
      </c>
    </row>
    <row r="289" spans="1:9" x14ac:dyDescent="0.25">
      <c r="A289">
        <v>15723</v>
      </c>
      <c r="B289" s="73">
        <v>7</v>
      </c>
      <c r="C289" s="73">
        <v>115</v>
      </c>
      <c r="D289" s="73">
        <v>752</v>
      </c>
      <c r="E289" s="73">
        <v>291</v>
      </c>
      <c r="F289" s="73">
        <v>122</v>
      </c>
      <c r="G289" s="73">
        <v>1043</v>
      </c>
      <c r="H289" s="73" t="str">
        <f>VLOOKUP(A289,[1]Hoja1!$A$2:$D$1122,2)</f>
        <v>SATIVASUR</v>
      </c>
      <c r="I289" s="74">
        <f t="shared" si="4"/>
        <v>2.6</v>
      </c>
    </row>
    <row r="290" spans="1:9" x14ac:dyDescent="0.25">
      <c r="A290">
        <v>15740</v>
      </c>
      <c r="B290" s="73">
        <v>45</v>
      </c>
      <c r="C290" s="73">
        <v>321</v>
      </c>
      <c r="D290" s="73">
        <v>5531</v>
      </c>
      <c r="E290" s="73">
        <v>1114</v>
      </c>
      <c r="F290" s="73">
        <v>366</v>
      </c>
      <c r="G290" s="73">
        <v>6645</v>
      </c>
      <c r="H290" s="73" t="str">
        <f>VLOOKUP(A290,[1]Hoja1!$A$2:$D$1122,2)</f>
        <v>SIACHOQUE</v>
      </c>
      <c r="I290" s="74">
        <f t="shared" si="4"/>
        <v>3.5</v>
      </c>
    </row>
    <row r="291" spans="1:9" x14ac:dyDescent="0.25">
      <c r="A291">
        <v>15753</v>
      </c>
      <c r="B291" s="73">
        <v>42</v>
      </c>
      <c r="C291" s="73">
        <v>1545</v>
      </c>
      <c r="D291" s="73">
        <v>2305</v>
      </c>
      <c r="E291" s="73">
        <v>6148</v>
      </c>
      <c r="F291" s="73">
        <v>1587</v>
      </c>
      <c r="G291" s="73">
        <v>8453</v>
      </c>
      <c r="H291" s="73" t="str">
        <f>VLOOKUP(A291,[1]Hoja1!$A$2:$D$1122,2)</f>
        <v>SOAT��</v>
      </c>
      <c r="I291" s="74">
        <f t="shared" si="4"/>
        <v>4</v>
      </c>
    </row>
    <row r="292" spans="1:9" x14ac:dyDescent="0.25">
      <c r="A292">
        <v>15755</v>
      </c>
      <c r="B292" s="73">
        <v>76</v>
      </c>
      <c r="C292" s="73">
        <v>385</v>
      </c>
      <c r="D292" s="73">
        <v>5723</v>
      </c>
      <c r="E292" s="73">
        <v>1395</v>
      </c>
      <c r="F292" s="73">
        <v>461</v>
      </c>
      <c r="G292" s="73">
        <v>7118</v>
      </c>
      <c r="H292" s="73" t="str">
        <f>VLOOKUP(A292,[1]Hoja1!$A$2:$D$1122,2)</f>
        <v>SOCOT��</v>
      </c>
      <c r="I292" s="74">
        <f t="shared" si="4"/>
        <v>3.7</v>
      </c>
    </row>
    <row r="293" spans="1:9" x14ac:dyDescent="0.25">
      <c r="A293">
        <v>15757</v>
      </c>
      <c r="B293" s="73">
        <v>30</v>
      </c>
      <c r="C293" s="73">
        <v>1148</v>
      </c>
      <c r="D293" s="73">
        <v>3138</v>
      </c>
      <c r="E293" s="73">
        <v>4349</v>
      </c>
      <c r="F293" s="73">
        <v>1178</v>
      </c>
      <c r="G293" s="73">
        <v>7487</v>
      </c>
      <c r="H293" s="73" t="str">
        <f>VLOOKUP(A293,[1]Hoja1!$A$2:$D$1122,2)</f>
        <v>SOCHA</v>
      </c>
      <c r="I293" s="74">
        <f t="shared" si="4"/>
        <v>3.8000000000000003</v>
      </c>
    </row>
    <row r="294" spans="1:9" x14ac:dyDescent="0.25">
      <c r="A294">
        <v>15759</v>
      </c>
      <c r="B294" s="71">
        <v>132</v>
      </c>
      <c r="C294" s="71">
        <v>25015</v>
      </c>
      <c r="D294" s="71">
        <v>11917</v>
      </c>
      <c r="E294" s="71">
        <v>107522</v>
      </c>
      <c r="F294" s="71">
        <v>25147</v>
      </c>
      <c r="G294" s="71">
        <v>119439</v>
      </c>
      <c r="H294" s="71" t="str">
        <f>VLOOKUP(A294,[1]Hoja1!$A$2:$D$1122,2)</f>
        <v>SOGAMOSO</v>
      </c>
      <c r="I294" s="74">
        <f t="shared" si="4"/>
        <v>4.3</v>
      </c>
    </row>
    <row r="295" spans="1:9" x14ac:dyDescent="0.25">
      <c r="A295">
        <v>15761</v>
      </c>
      <c r="B295" s="73">
        <v>13</v>
      </c>
      <c r="C295" s="73">
        <v>263</v>
      </c>
      <c r="D295" s="73">
        <v>1766</v>
      </c>
      <c r="E295" s="73">
        <v>597</v>
      </c>
      <c r="F295" s="73">
        <v>276</v>
      </c>
      <c r="G295" s="73">
        <v>2363</v>
      </c>
      <c r="H295" s="73" t="str">
        <f>VLOOKUP(A295,[1]Hoja1!$A$2:$D$1122,2)</f>
        <v>SOMONDOCO</v>
      </c>
      <c r="I295" s="74">
        <f t="shared" si="4"/>
        <v>2.3000000000000003</v>
      </c>
    </row>
    <row r="296" spans="1:9" x14ac:dyDescent="0.25">
      <c r="A296">
        <v>15762</v>
      </c>
      <c r="B296" s="73">
        <v>11</v>
      </c>
      <c r="C296" s="73">
        <v>149</v>
      </c>
      <c r="D296" s="73">
        <v>2129</v>
      </c>
      <c r="E296" s="73">
        <v>457</v>
      </c>
      <c r="F296" s="73">
        <v>160</v>
      </c>
      <c r="G296" s="73">
        <v>2586</v>
      </c>
      <c r="H296" s="73" t="str">
        <f>VLOOKUP(A296,[1]Hoja1!$A$2:$D$1122,2)</f>
        <v>SORA</v>
      </c>
      <c r="I296" s="74">
        <f t="shared" si="4"/>
        <v>3.1</v>
      </c>
    </row>
    <row r="297" spans="1:9" x14ac:dyDescent="0.25">
      <c r="A297">
        <v>15763</v>
      </c>
      <c r="B297" s="73">
        <v>68</v>
      </c>
      <c r="C297" s="73">
        <v>357</v>
      </c>
      <c r="D297" s="73">
        <v>6651</v>
      </c>
      <c r="E297" s="73">
        <v>1293</v>
      </c>
      <c r="F297" s="73">
        <v>425</v>
      </c>
      <c r="G297" s="73">
        <v>7944</v>
      </c>
      <c r="H297" s="73" t="str">
        <f>VLOOKUP(A297,[1]Hoja1!$A$2:$D$1122,2)</f>
        <v>SOTAQUIR��</v>
      </c>
      <c r="I297" s="74">
        <f t="shared" si="4"/>
        <v>3.7</v>
      </c>
    </row>
    <row r="298" spans="1:9" x14ac:dyDescent="0.25">
      <c r="A298">
        <v>15764</v>
      </c>
      <c r="B298" s="73">
        <v>24</v>
      </c>
      <c r="C298" s="73">
        <v>343</v>
      </c>
      <c r="D298" s="73">
        <v>4441</v>
      </c>
      <c r="E298" s="73">
        <v>1411</v>
      </c>
      <c r="F298" s="73">
        <v>367</v>
      </c>
      <c r="G298" s="73">
        <v>5852</v>
      </c>
      <c r="H298" s="73" t="str">
        <f>VLOOKUP(A298,[1]Hoja1!$A$2:$D$1122,2)</f>
        <v>SORAC��</v>
      </c>
      <c r="I298" s="74">
        <f t="shared" si="4"/>
        <v>4.1999999999999993</v>
      </c>
    </row>
    <row r="299" spans="1:9" x14ac:dyDescent="0.25">
      <c r="A299">
        <v>15774</v>
      </c>
      <c r="B299" s="73">
        <v>23</v>
      </c>
      <c r="C299" s="73">
        <v>35</v>
      </c>
      <c r="D299" s="73">
        <v>1976</v>
      </c>
      <c r="E299" s="73">
        <v>579</v>
      </c>
      <c r="F299" s="73">
        <v>58</v>
      </c>
      <c r="G299" s="73">
        <v>2555</v>
      </c>
      <c r="H299" s="73" t="str">
        <f>VLOOKUP(A299,[1]Hoja1!$A$2:$D$1122,2)</f>
        <v>SUSACÓN</v>
      </c>
      <c r="I299" s="74">
        <f t="shared" si="4"/>
        <v>16.600000000000001</v>
      </c>
    </row>
    <row r="300" spans="1:9" x14ac:dyDescent="0.25">
      <c r="A300">
        <v>15776</v>
      </c>
      <c r="B300" s="73">
        <v>28</v>
      </c>
      <c r="C300" s="73">
        <v>531</v>
      </c>
      <c r="D300" s="73">
        <v>3672</v>
      </c>
      <c r="E300" s="73">
        <v>2081</v>
      </c>
      <c r="F300" s="73">
        <v>559</v>
      </c>
      <c r="G300" s="73">
        <v>5753</v>
      </c>
      <c r="H300" s="73" t="str">
        <f>VLOOKUP(A300,[1]Hoja1!$A$2:$D$1122,2)</f>
        <v>SUTAMARCH��N</v>
      </c>
      <c r="I300" s="74">
        <f t="shared" si="4"/>
        <v>4</v>
      </c>
    </row>
    <row r="301" spans="1:9" x14ac:dyDescent="0.25">
      <c r="A301">
        <v>15778</v>
      </c>
      <c r="B301" s="73">
        <v>9</v>
      </c>
      <c r="C301" s="73">
        <v>263</v>
      </c>
      <c r="D301" s="73">
        <v>2819</v>
      </c>
      <c r="E301" s="73">
        <v>659</v>
      </c>
      <c r="F301" s="73">
        <v>272</v>
      </c>
      <c r="G301" s="73">
        <v>3478</v>
      </c>
      <c r="H301" s="73" t="str">
        <f>VLOOKUP(A301,[1]Hoja1!$A$2:$D$1122,2)</f>
        <v>SUTATENZA</v>
      </c>
      <c r="I301" s="74">
        <f t="shared" si="4"/>
        <v>2.6</v>
      </c>
    </row>
    <row r="302" spans="1:9" x14ac:dyDescent="0.25">
      <c r="A302">
        <v>15790</v>
      </c>
      <c r="B302" s="73">
        <v>40</v>
      </c>
      <c r="C302" s="73">
        <v>586</v>
      </c>
      <c r="D302" s="73">
        <v>3483</v>
      </c>
      <c r="E302" s="73">
        <v>1655</v>
      </c>
      <c r="F302" s="73">
        <v>626</v>
      </c>
      <c r="G302" s="73">
        <v>5138</v>
      </c>
      <c r="H302" s="73" t="str">
        <f>VLOOKUP(A302,[1]Hoja1!$A$2:$D$1122,2)</f>
        <v>TASCO</v>
      </c>
      <c r="I302" s="74">
        <f t="shared" si="4"/>
        <v>2.9</v>
      </c>
    </row>
    <row r="303" spans="1:9" x14ac:dyDescent="0.25">
      <c r="A303">
        <v>15798</v>
      </c>
      <c r="B303" s="73">
        <v>10</v>
      </c>
      <c r="C303" s="73">
        <v>448</v>
      </c>
      <c r="D303" s="73">
        <v>2380</v>
      </c>
      <c r="E303" s="73">
        <v>1046</v>
      </c>
      <c r="F303" s="73">
        <v>458</v>
      </c>
      <c r="G303" s="73">
        <v>3426</v>
      </c>
      <c r="H303" s="73" t="str">
        <f>VLOOKUP(A303,[1]Hoja1!$A$2:$D$1122,2)</f>
        <v>TENZA</v>
      </c>
      <c r="I303" s="74">
        <f t="shared" si="4"/>
        <v>2.4</v>
      </c>
    </row>
    <row r="304" spans="1:9" x14ac:dyDescent="0.25">
      <c r="A304">
        <v>15804</v>
      </c>
      <c r="B304" s="73">
        <v>25</v>
      </c>
      <c r="C304" s="73">
        <v>549</v>
      </c>
      <c r="D304" s="73">
        <v>6291</v>
      </c>
      <c r="E304" s="73">
        <v>1644</v>
      </c>
      <c r="F304" s="73">
        <v>574</v>
      </c>
      <c r="G304" s="73">
        <v>7935</v>
      </c>
      <c r="H304" s="73" t="str">
        <f>VLOOKUP(A304,[1]Hoja1!$A$2:$D$1122,2)</f>
        <v>TIBAN��</v>
      </c>
      <c r="I304" s="74">
        <f t="shared" si="4"/>
        <v>3</v>
      </c>
    </row>
    <row r="305" spans="1:9" x14ac:dyDescent="0.25">
      <c r="A305">
        <v>15806</v>
      </c>
      <c r="B305" s="73">
        <v>46</v>
      </c>
      <c r="C305" s="73">
        <v>1289</v>
      </c>
      <c r="D305" s="73">
        <v>6011</v>
      </c>
      <c r="E305" s="73">
        <v>4996</v>
      </c>
      <c r="F305" s="73">
        <v>1335</v>
      </c>
      <c r="G305" s="73">
        <v>11007</v>
      </c>
      <c r="H305" s="73" t="str">
        <f>VLOOKUP(A305,[1]Hoja1!$A$2:$D$1122,2)</f>
        <v>TIBASOSA</v>
      </c>
      <c r="I305" s="74">
        <f t="shared" si="4"/>
        <v>3.9</v>
      </c>
    </row>
    <row r="306" spans="1:9" x14ac:dyDescent="0.25">
      <c r="A306">
        <v>15808</v>
      </c>
      <c r="B306" s="73">
        <v>30</v>
      </c>
      <c r="C306" s="73">
        <v>283</v>
      </c>
      <c r="D306" s="73">
        <v>2140</v>
      </c>
      <c r="E306" s="73">
        <v>727</v>
      </c>
      <c r="F306" s="73">
        <v>313</v>
      </c>
      <c r="G306" s="73">
        <v>2867</v>
      </c>
      <c r="H306" s="73" t="str">
        <f>VLOOKUP(A306,[1]Hoja1!$A$2:$D$1122,2)</f>
        <v>TINJAC��</v>
      </c>
      <c r="I306" s="74">
        <f t="shared" si="4"/>
        <v>2.6</v>
      </c>
    </row>
    <row r="307" spans="1:9" x14ac:dyDescent="0.25">
      <c r="A307">
        <v>15810</v>
      </c>
      <c r="B307" s="73">
        <v>10</v>
      </c>
      <c r="C307" s="73">
        <v>192</v>
      </c>
      <c r="D307" s="73">
        <v>2206</v>
      </c>
      <c r="E307" s="73">
        <v>945</v>
      </c>
      <c r="F307" s="73">
        <v>202</v>
      </c>
      <c r="G307" s="73">
        <v>3151</v>
      </c>
      <c r="H307" s="73" t="str">
        <f>VLOOKUP(A307,[1]Hoja1!$A$2:$D$1122,2)</f>
        <v>TIPACOQUE</v>
      </c>
      <c r="I307" s="74">
        <f t="shared" si="4"/>
        <v>5</v>
      </c>
    </row>
    <row r="308" spans="1:9" x14ac:dyDescent="0.25">
      <c r="A308">
        <v>15814</v>
      </c>
      <c r="B308" s="73">
        <v>41</v>
      </c>
      <c r="C308" s="73">
        <v>707</v>
      </c>
      <c r="D308" s="73">
        <v>4502</v>
      </c>
      <c r="E308" s="73">
        <v>4202</v>
      </c>
      <c r="F308" s="73">
        <v>748</v>
      </c>
      <c r="G308" s="73">
        <v>8704</v>
      </c>
      <c r="H308" s="73" t="str">
        <f>VLOOKUP(A308,[1]Hoja1!$A$2:$D$1122,2)</f>
        <v>TOCA</v>
      </c>
      <c r="I308" s="74">
        <f t="shared" si="4"/>
        <v>6</v>
      </c>
    </row>
    <row r="309" spans="1:9" x14ac:dyDescent="0.25">
      <c r="A309">
        <v>15816</v>
      </c>
      <c r="B309" s="73">
        <v>25</v>
      </c>
      <c r="C309" s="73">
        <v>176</v>
      </c>
      <c r="D309" s="73">
        <v>3617</v>
      </c>
      <c r="E309" s="73">
        <v>607</v>
      </c>
      <c r="F309" s="73">
        <v>201</v>
      </c>
      <c r="G309" s="73">
        <v>4224</v>
      </c>
      <c r="H309" s="73" t="str">
        <f>VLOOKUP(A309,[1]Hoja1!$A$2:$D$1122,2)</f>
        <v>TOG����</v>
      </c>
      <c r="I309" s="74">
        <f t="shared" si="4"/>
        <v>3.5</v>
      </c>
    </row>
    <row r="310" spans="1:9" x14ac:dyDescent="0.25">
      <c r="A310">
        <v>15820</v>
      </c>
      <c r="B310" s="73">
        <v>6</v>
      </c>
      <c r="C310" s="73">
        <v>378</v>
      </c>
      <c r="D310" s="73">
        <v>2091</v>
      </c>
      <c r="E310" s="73">
        <v>1432</v>
      </c>
      <c r="F310" s="73">
        <v>384</v>
      </c>
      <c r="G310" s="73">
        <v>3523</v>
      </c>
      <c r="H310" s="73" t="str">
        <f>VLOOKUP(A310,[1]Hoja1!$A$2:$D$1122,2)</f>
        <v>T��PAGA</v>
      </c>
      <c r="I310" s="74">
        <f t="shared" si="4"/>
        <v>3.8000000000000003</v>
      </c>
    </row>
    <row r="311" spans="1:9" x14ac:dyDescent="0.25">
      <c r="A311">
        <v>15822</v>
      </c>
      <c r="B311" s="73">
        <v>50</v>
      </c>
      <c r="C311" s="73">
        <v>289</v>
      </c>
      <c r="D311" s="73">
        <v>3754</v>
      </c>
      <c r="E311" s="73">
        <v>769</v>
      </c>
      <c r="F311" s="73">
        <v>339</v>
      </c>
      <c r="G311" s="73">
        <v>4523</v>
      </c>
      <c r="H311" s="73" t="str">
        <f>VLOOKUP(A311,[1]Hoja1!$A$2:$D$1122,2)</f>
        <v>TOTA</v>
      </c>
      <c r="I311" s="74">
        <f t="shared" si="4"/>
        <v>2.7</v>
      </c>
    </row>
    <row r="312" spans="1:9" x14ac:dyDescent="0.25">
      <c r="A312">
        <v>15832</v>
      </c>
      <c r="B312" s="73">
        <v>12</v>
      </c>
      <c r="C312" s="73">
        <v>68</v>
      </c>
      <c r="D312" s="73">
        <v>1267</v>
      </c>
      <c r="E312" s="73">
        <v>251</v>
      </c>
      <c r="F312" s="73">
        <v>80</v>
      </c>
      <c r="G312" s="73">
        <v>1518</v>
      </c>
      <c r="H312" s="73" t="str">
        <f>VLOOKUP(A312,[1]Hoja1!$A$2:$D$1122,2)</f>
        <v>TUNUNGU��</v>
      </c>
      <c r="I312" s="74">
        <f t="shared" si="4"/>
        <v>3.7</v>
      </c>
    </row>
    <row r="313" spans="1:9" x14ac:dyDescent="0.25">
      <c r="A313">
        <v>15835</v>
      </c>
      <c r="B313" s="73">
        <v>14</v>
      </c>
      <c r="C313" s="73">
        <v>658</v>
      </c>
      <c r="D313" s="73">
        <v>3781</v>
      </c>
      <c r="E313" s="73">
        <v>2050</v>
      </c>
      <c r="F313" s="73">
        <v>672</v>
      </c>
      <c r="G313" s="73">
        <v>5831</v>
      </c>
      <c r="H313" s="73" t="str">
        <f>VLOOKUP(A313,[1]Hoja1!$A$2:$D$1122,2)</f>
        <v>TURMEQU��</v>
      </c>
      <c r="I313" s="74">
        <f t="shared" si="4"/>
        <v>3.2</v>
      </c>
    </row>
    <row r="314" spans="1:9" x14ac:dyDescent="0.25">
      <c r="A314">
        <v>15837</v>
      </c>
      <c r="B314" s="73">
        <v>65</v>
      </c>
      <c r="C314" s="73">
        <v>616</v>
      </c>
      <c r="D314" s="73">
        <v>5836</v>
      </c>
      <c r="E314" s="73">
        <v>2300</v>
      </c>
      <c r="F314" s="73">
        <v>681</v>
      </c>
      <c r="G314" s="73">
        <v>8136</v>
      </c>
      <c r="H314" s="73" t="str">
        <f>VLOOKUP(A314,[1]Hoja1!$A$2:$D$1122,2)</f>
        <v>TUTA</v>
      </c>
      <c r="I314" s="74">
        <f t="shared" si="4"/>
        <v>3.8000000000000003</v>
      </c>
    </row>
    <row r="315" spans="1:9" x14ac:dyDescent="0.25">
      <c r="A315">
        <v>15839</v>
      </c>
      <c r="B315" s="73">
        <v>15</v>
      </c>
      <c r="C315" s="73">
        <v>33</v>
      </c>
      <c r="D315" s="73">
        <v>1506</v>
      </c>
      <c r="E315" s="73">
        <v>287</v>
      </c>
      <c r="F315" s="73">
        <v>48</v>
      </c>
      <c r="G315" s="73">
        <v>1793</v>
      </c>
      <c r="H315" s="73" t="str">
        <f>VLOOKUP(A315,[1]Hoja1!$A$2:$D$1122,2)</f>
        <v>TUTAZ��</v>
      </c>
      <c r="I315" s="74">
        <f t="shared" si="4"/>
        <v>8.6999999999999993</v>
      </c>
    </row>
    <row r="316" spans="1:9" x14ac:dyDescent="0.25">
      <c r="A316">
        <v>15842</v>
      </c>
      <c r="B316" s="73">
        <v>31</v>
      </c>
      <c r="C316" s="73">
        <v>357</v>
      </c>
      <c r="D316" s="73">
        <v>5893</v>
      </c>
      <c r="E316" s="73">
        <v>1012</v>
      </c>
      <c r="F316" s="73">
        <v>388</v>
      </c>
      <c r="G316" s="73">
        <v>6905</v>
      </c>
      <c r="H316" s="73" t="str">
        <f>VLOOKUP(A316,[1]Hoja1!$A$2:$D$1122,2)</f>
        <v>��MBITA</v>
      </c>
      <c r="I316" s="74">
        <f t="shared" si="4"/>
        <v>2.9</v>
      </c>
    </row>
    <row r="317" spans="1:9" x14ac:dyDescent="0.25">
      <c r="A317">
        <v>15861</v>
      </c>
      <c r="B317" s="73">
        <v>34</v>
      </c>
      <c r="C317" s="73">
        <v>777</v>
      </c>
      <c r="D317" s="73">
        <v>10425</v>
      </c>
      <c r="E317" s="73">
        <v>3540</v>
      </c>
      <c r="F317" s="73">
        <v>811</v>
      </c>
      <c r="G317" s="73">
        <v>13965</v>
      </c>
      <c r="H317" s="73" t="str">
        <f>VLOOKUP(A317,[1]Hoja1!$A$2:$D$1122,2)</f>
        <v>VENTAQUEMADA</v>
      </c>
      <c r="I317" s="74">
        <f t="shared" si="4"/>
        <v>4.5999999999999996</v>
      </c>
    </row>
    <row r="318" spans="1:9" x14ac:dyDescent="0.25">
      <c r="A318">
        <v>15879</v>
      </c>
      <c r="B318" s="73">
        <v>13</v>
      </c>
      <c r="C318" s="73">
        <v>236</v>
      </c>
      <c r="D318" s="73">
        <v>2165</v>
      </c>
      <c r="E318" s="73">
        <v>413</v>
      </c>
      <c r="F318" s="73">
        <v>249</v>
      </c>
      <c r="G318" s="73">
        <v>2578</v>
      </c>
      <c r="H318" s="73" t="str">
        <f>VLOOKUP(A318,[1]Hoja1!$A$2:$D$1122,2)</f>
        <v>VIRACACH��</v>
      </c>
      <c r="I318" s="74">
        <f t="shared" si="4"/>
        <v>1.8</v>
      </c>
    </row>
    <row r="319" spans="1:9" x14ac:dyDescent="0.25">
      <c r="A319">
        <v>15897</v>
      </c>
      <c r="B319" s="73">
        <v>43</v>
      </c>
      <c r="C319" s="73">
        <v>387</v>
      </c>
      <c r="D319" s="73">
        <v>3209</v>
      </c>
      <c r="E319" s="73">
        <v>1058</v>
      </c>
      <c r="F319" s="73">
        <v>430</v>
      </c>
      <c r="G319" s="73">
        <v>4267</v>
      </c>
      <c r="H319" s="73" t="str">
        <f>VLOOKUP(A319,[1]Hoja1!$A$2:$D$1122,2)</f>
        <v>ZETAQUIRA</v>
      </c>
      <c r="I319" s="74">
        <f t="shared" si="4"/>
        <v>2.8000000000000003</v>
      </c>
    </row>
    <row r="320" spans="1:9" x14ac:dyDescent="0.25">
      <c r="A320">
        <v>17001</v>
      </c>
      <c r="B320" s="69">
        <v>618</v>
      </c>
      <c r="C320" s="69">
        <v>68749</v>
      </c>
      <c r="D320" s="69">
        <v>15543</v>
      </c>
      <c r="E320" s="69">
        <v>378634</v>
      </c>
      <c r="F320" s="69">
        <v>69367</v>
      </c>
      <c r="G320" s="69">
        <v>394177</v>
      </c>
      <c r="H320" s="69" t="str">
        <f>VLOOKUP(A320,[1]Hoja1!$A$2:$D$1122,2)</f>
        <v>MANIZALES</v>
      </c>
      <c r="I320" s="74">
        <f t="shared" si="4"/>
        <v>5.6</v>
      </c>
    </row>
    <row r="321" spans="1:9" x14ac:dyDescent="0.25">
      <c r="A321">
        <v>17013</v>
      </c>
      <c r="B321" s="73">
        <v>80</v>
      </c>
      <c r="C321" s="73">
        <v>2829</v>
      </c>
      <c r="D321" s="73">
        <v>8663</v>
      </c>
      <c r="E321" s="73">
        <v>11849</v>
      </c>
      <c r="F321" s="73">
        <v>2909</v>
      </c>
      <c r="G321" s="73">
        <v>20512</v>
      </c>
      <c r="H321" s="73" t="str">
        <f>VLOOKUP(A321,[1]Hoja1!$A$2:$D$1122,2)</f>
        <v>AGUADAS</v>
      </c>
      <c r="I321" s="74">
        <f t="shared" si="4"/>
        <v>4.1999999999999993</v>
      </c>
    </row>
    <row r="322" spans="1:9" x14ac:dyDescent="0.25">
      <c r="A322">
        <v>17042</v>
      </c>
      <c r="B322" s="73">
        <v>201</v>
      </c>
      <c r="C322" s="73">
        <v>4686</v>
      </c>
      <c r="D322" s="73">
        <v>12512</v>
      </c>
      <c r="E322" s="73">
        <v>18777</v>
      </c>
      <c r="F322" s="73">
        <v>4887</v>
      </c>
      <c r="G322" s="73">
        <v>31289</v>
      </c>
      <c r="H322" s="73" t="str">
        <f>VLOOKUP(A322,[1]Hoja1!$A$2:$D$1122,2)</f>
        <v>ANSERMA</v>
      </c>
      <c r="I322" s="74">
        <f t="shared" si="4"/>
        <v>4.0999999999999996</v>
      </c>
    </row>
    <row r="323" spans="1:9" x14ac:dyDescent="0.25">
      <c r="A323">
        <v>17050</v>
      </c>
      <c r="B323" s="73">
        <v>31</v>
      </c>
      <c r="C323" s="73">
        <v>1267</v>
      </c>
      <c r="D323" s="73">
        <v>3300</v>
      </c>
      <c r="E323" s="73">
        <v>6534</v>
      </c>
      <c r="F323" s="73">
        <v>1298</v>
      </c>
      <c r="G323" s="73">
        <v>9834</v>
      </c>
      <c r="H323" s="73" t="str">
        <f>VLOOKUP(A323,[1]Hoja1!$A$2:$D$1122,2)</f>
        <v>ARANZAZU</v>
      </c>
      <c r="I323" s="74">
        <f t="shared" ref="I323:I386" si="5">ROUNDUP(E323/C323,1)</f>
        <v>5.1999999999999993</v>
      </c>
    </row>
    <row r="324" spans="1:9" x14ac:dyDescent="0.25">
      <c r="A324">
        <v>17088</v>
      </c>
      <c r="B324" s="73">
        <v>38</v>
      </c>
      <c r="C324" s="73">
        <v>928</v>
      </c>
      <c r="D324" s="73">
        <v>4000</v>
      </c>
      <c r="E324" s="73">
        <v>4940</v>
      </c>
      <c r="F324" s="73">
        <v>966</v>
      </c>
      <c r="G324" s="73">
        <v>8940</v>
      </c>
      <c r="H324" s="73" t="str">
        <f>VLOOKUP(A324,[1]Hoja1!$A$2:$D$1122,2)</f>
        <v>BELALC��ZAR</v>
      </c>
      <c r="I324" s="74">
        <f t="shared" si="5"/>
        <v>5.3999999999999995</v>
      </c>
    </row>
    <row r="325" spans="1:9" x14ac:dyDescent="0.25">
      <c r="A325">
        <v>17174</v>
      </c>
      <c r="B325" s="71">
        <v>61</v>
      </c>
      <c r="C325" s="71">
        <v>9505</v>
      </c>
      <c r="D325" s="71">
        <v>3841</v>
      </c>
      <c r="E325" s="71">
        <v>44440</v>
      </c>
      <c r="F325" s="71">
        <v>9566</v>
      </c>
      <c r="G325" s="71">
        <v>48281</v>
      </c>
      <c r="H325" s="71" t="str">
        <f>VLOOKUP(A325,[1]Hoja1!$A$2:$D$1122,2)</f>
        <v>CHINCHIN��</v>
      </c>
      <c r="I325" s="74">
        <f t="shared" si="5"/>
        <v>4.6999999999999993</v>
      </c>
    </row>
    <row r="326" spans="1:9" x14ac:dyDescent="0.25">
      <c r="A326">
        <v>17272</v>
      </c>
      <c r="B326" s="73">
        <v>60</v>
      </c>
      <c r="C326" s="73">
        <v>948</v>
      </c>
      <c r="D326" s="73">
        <v>4928</v>
      </c>
      <c r="E326" s="73">
        <v>4651</v>
      </c>
      <c r="F326" s="73">
        <v>1008</v>
      </c>
      <c r="G326" s="73">
        <v>9579</v>
      </c>
      <c r="H326" s="73" t="str">
        <f>VLOOKUP(A326,[1]Hoja1!$A$2:$D$1122,2)</f>
        <v>FILADELFIA</v>
      </c>
      <c r="I326" s="74">
        <f t="shared" si="5"/>
        <v>5</v>
      </c>
    </row>
    <row r="327" spans="1:9" x14ac:dyDescent="0.25">
      <c r="A327">
        <v>17380</v>
      </c>
      <c r="B327" s="71">
        <v>398</v>
      </c>
      <c r="C327" s="71">
        <v>20553</v>
      </c>
      <c r="D327" s="71">
        <v>3054</v>
      </c>
      <c r="E327" s="71">
        <v>65818</v>
      </c>
      <c r="F327" s="71">
        <v>20951</v>
      </c>
      <c r="G327" s="71">
        <v>68872</v>
      </c>
      <c r="H327" s="71" t="str">
        <f>VLOOKUP(A327,[1]Hoja1!$A$2:$D$1122,2)</f>
        <v>LA DORADA</v>
      </c>
      <c r="I327" s="74">
        <f t="shared" si="5"/>
        <v>3.3000000000000003</v>
      </c>
    </row>
    <row r="328" spans="1:9" x14ac:dyDescent="0.25">
      <c r="A328">
        <v>17388</v>
      </c>
      <c r="B328" s="73">
        <v>33</v>
      </c>
      <c r="C328" s="73">
        <v>156</v>
      </c>
      <c r="D328" s="73">
        <v>2104</v>
      </c>
      <c r="E328" s="73">
        <v>3220</v>
      </c>
      <c r="F328" s="73">
        <v>189</v>
      </c>
      <c r="G328" s="73">
        <v>5324</v>
      </c>
      <c r="H328" s="73" t="str">
        <f>VLOOKUP(A328,[1]Hoja1!$A$2:$D$1122,2)</f>
        <v>LA MERCED</v>
      </c>
      <c r="I328" s="74">
        <f t="shared" si="5"/>
        <v>20.700000000000003</v>
      </c>
    </row>
    <row r="329" spans="1:9" x14ac:dyDescent="0.25">
      <c r="A329">
        <v>17433</v>
      </c>
      <c r="B329" s="73">
        <v>43</v>
      </c>
      <c r="C329" s="73">
        <v>1768</v>
      </c>
      <c r="D329" s="73">
        <v>6573</v>
      </c>
      <c r="E329" s="73">
        <v>9882</v>
      </c>
      <c r="F329" s="73">
        <v>1811</v>
      </c>
      <c r="G329" s="73">
        <v>16455</v>
      </c>
      <c r="H329" s="73" t="str">
        <f>VLOOKUP(A329,[1]Hoja1!$A$2:$D$1122,2)</f>
        <v>MANZANARES</v>
      </c>
      <c r="I329" s="74">
        <f t="shared" si="5"/>
        <v>5.6</v>
      </c>
    </row>
    <row r="330" spans="1:9" x14ac:dyDescent="0.25">
      <c r="A330">
        <v>17442</v>
      </c>
      <c r="B330" s="73">
        <v>21</v>
      </c>
      <c r="C330" s="73">
        <v>1003</v>
      </c>
      <c r="D330" s="73">
        <v>3611</v>
      </c>
      <c r="E330" s="73">
        <v>4813</v>
      </c>
      <c r="F330" s="73">
        <v>1024</v>
      </c>
      <c r="G330" s="73">
        <v>8424</v>
      </c>
      <c r="H330" s="73" t="str">
        <f>VLOOKUP(A330,[1]Hoja1!$A$2:$D$1122,2)</f>
        <v>MARMATO</v>
      </c>
      <c r="I330" s="74">
        <f t="shared" si="5"/>
        <v>4.8</v>
      </c>
    </row>
    <row r="331" spans="1:9" x14ac:dyDescent="0.25">
      <c r="A331">
        <v>17444</v>
      </c>
      <c r="B331" s="73">
        <v>26</v>
      </c>
      <c r="C331" s="73">
        <v>558</v>
      </c>
      <c r="D331" s="73">
        <v>6319</v>
      </c>
      <c r="E331" s="73">
        <v>5748</v>
      </c>
      <c r="F331" s="73">
        <v>584</v>
      </c>
      <c r="G331" s="73">
        <v>12067</v>
      </c>
      <c r="H331" s="73" t="str">
        <f>VLOOKUP(A331,[1]Hoja1!$A$2:$D$1122,2)</f>
        <v>MARQUETALIA</v>
      </c>
      <c r="I331" s="74">
        <f t="shared" si="5"/>
        <v>10.4</v>
      </c>
    </row>
    <row r="332" spans="1:9" x14ac:dyDescent="0.25">
      <c r="A332">
        <v>17446</v>
      </c>
      <c r="B332" s="73">
        <v>33</v>
      </c>
      <c r="C332" s="73">
        <v>530</v>
      </c>
      <c r="D332" s="73">
        <v>959</v>
      </c>
      <c r="E332" s="73">
        <v>1122</v>
      </c>
      <c r="F332" s="73">
        <v>563</v>
      </c>
      <c r="G332" s="73">
        <v>2081</v>
      </c>
      <c r="H332" s="73" t="str">
        <f>VLOOKUP(A332,[1]Hoja1!$A$2:$D$1122,2)</f>
        <v>MARULANDA</v>
      </c>
      <c r="I332" s="74">
        <f t="shared" si="5"/>
        <v>2.2000000000000002</v>
      </c>
    </row>
    <row r="333" spans="1:9" x14ac:dyDescent="0.25">
      <c r="A333">
        <v>17486</v>
      </c>
      <c r="B333" s="73">
        <v>209</v>
      </c>
      <c r="C333" s="73">
        <v>3153</v>
      </c>
      <c r="D333" s="73">
        <v>7746</v>
      </c>
      <c r="E333" s="73">
        <v>12544</v>
      </c>
      <c r="F333" s="73">
        <v>3362</v>
      </c>
      <c r="G333" s="73">
        <v>20290</v>
      </c>
      <c r="H333" s="73" t="str">
        <f>VLOOKUP(A333,[1]Hoja1!$A$2:$D$1122,2)</f>
        <v>NEIRA</v>
      </c>
      <c r="I333" s="74">
        <f t="shared" si="5"/>
        <v>4</v>
      </c>
    </row>
    <row r="334" spans="1:9" x14ac:dyDescent="0.25">
      <c r="A334">
        <v>17495</v>
      </c>
      <c r="B334" s="73">
        <v>92</v>
      </c>
      <c r="C334" s="73">
        <v>1340</v>
      </c>
      <c r="D334" s="73">
        <v>1559</v>
      </c>
      <c r="E334" s="73">
        <v>4378</v>
      </c>
      <c r="F334" s="73">
        <v>1432</v>
      </c>
      <c r="G334" s="73">
        <v>5937</v>
      </c>
      <c r="H334" s="73" t="str">
        <f>VLOOKUP(A334,[1]Hoja1!$A$2:$D$1122,2)</f>
        <v>NORCASIA</v>
      </c>
      <c r="I334" s="74">
        <f t="shared" si="5"/>
        <v>3.3000000000000003</v>
      </c>
    </row>
    <row r="335" spans="1:9" x14ac:dyDescent="0.25">
      <c r="A335">
        <v>17513</v>
      </c>
      <c r="B335" s="73">
        <v>64</v>
      </c>
      <c r="C335" s="73">
        <v>2417</v>
      </c>
      <c r="D335" s="73">
        <v>5315</v>
      </c>
      <c r="E335" s="73">
        <v>7698</v>
      </c>
      <c r="F335" s="73">
        <v>2481</v>
      </c>
      <c r="G335" s="73">
        <v>13013</v>
      </c>
      <c r="H335" s="73" t="str">
        <f>VLOOKUP(A335,[1]Hoja1!$A$2:$D$1122,2)</f>
        <v>P��CORA</v>
      </c>
      <c r="I335" s="74">
        <f t="shared" si="5"/>
        <v>3.2</v>
      </c>
    </row>
    <row r="336" spans="1:9" x14ac:dyDescent="0.25">
      <c r="A336">
        <v>17524</v>
      </c>
      <c r="B336" s="73">
        <v>51</v>
      </c>
      <c r="C336" s="73">
        <v>2426</v>
      </c>
      <c r="D336" s="73">
        <v>3682</v>
      </c>
      <c r="E336" s="73">
        <v>9798</v>
      </c>
      <c r="F336" s="73">
        <v>2477</v>
      </c>
      <c r="G336" s="73">
        <v>13480</v>
      </c>
      <c r="H336" s="73" t="str">
        <f>VLOOKUP(A336,[1]Hoja1!$A$2:$D$1122,2)</f>
        <v>PALESTINA</v>
      </c>
      <c r="I336" s="74">
        <f t="shared" si="5"/>
        <v>4.0999999999999996</v>
      </c>
    </row>
    <row r="337" spans="1:9" x14ac:dyDescent="0.25">
      <c r="A337">
        <v>17541</v>
      </c>
      <c r="B337" s="73">
        <v>100</v>
      </c>
      <c r="C337" s="73">
        <v>2705</v>
      </c>
      <c r="D337" s="73">
        <v>8020</v>
      </c>
      <c r="E337" s="73">
        <v>9029</v>
      </c>
      <c r="F337" s="73">
        <v>2805</v>
      </c>
      <c r="G337" s="73">
        <v>17049</v>
      </c>
      <c r="H337" s="73" t="str">
        <f>VLOOKUP(A337,[1]Hoja1!$A$2:$D$1122,2)</f>
        <v>PENSILVANIA</v>
      </c>
      <c r="I337" s="74">
        <f t="shared" si="5"/>
        <v>3.4</v>
      </c>
    </row>
    <row r="338" spans="1:9" x14ac:dyDescent="0.25">
      <c r="A338">
        <v>17614</v>
      </c>
      <c r="B338" s="73">
        <v>335</v>
      </c>
      <c r="C338" s="73">
        <v>4924</v>
      </c>
      <c r="D338" s="73">
        <v>22515</v>
      </c>
      <c r="E338" s="73">
        <v>25351</v>
      </c>
      <c r="F338" s="73">
        <v>5259</v>
      </c>
      <c r="G338" s="73">
        <v>47866</v>
      </c>
      <c r="H338" s="73" t="str">
        <f>VLOOKUP(A338,[1]Hoja1!$A$2:$D$1122,2)</f>
        <v>RIOSUCIO</v>
      </c>
      <c r="I338" s="74">
        <f t="shared" si="5"/>
        <v>5.1999999999999993</v>
      </c>
    </row>
    <row r="339" spans="1:9" x14ac:dyDescent="0.25">
      <c r="A339">
        <v>17616</v>
      </c>
      <c r="B339" s="73">
        <v>53</v>
      </c>
      <c r="C339" s="73">
        <v>1271</v>
      </c>
      <c r="D339" s="73">
        <v>5467</v>
      </c>
      <c r="E339" s="73">
        <v>4366</v>
      </c>
      <c r="F339" s="73">
        <v>1324</v>
      </c>
      <c r="G339" s="73">
        <v>9833</v>
      </c>
      <c r="H339" s="73" t="str">
        <f>VLOOKUP(A339,[1]Hoja1!$A$2:$D$1122,2)</f>
        <v>RISARALDA</v>
      </c>
      <c r="I339" s="74">
        <f t="shared" si="5"/>
        <v>3.5</v>
      </c>
    </row>
    <row r="340" spans="1:9" x14ac:dyDescent="0.25">
      <c r="A340">
        <v>17653</v>
      </c>
      <c r="B340" s="73">
        <v>114</v>
      </c>
      <c r="C340" s="73">
        <v>2964</v>
      </c>
      <c r="D340" s="73">
        <v>4997</v>
      </c>
      <c r="E340" s="73">
        <v>11403</v>
      </c>
      <c r="F340" s="73">
        <v>3078</v>
      </c>
      <c r="G340" s="73">
        <v>16400</v>
      </c>
      <c r="H340" s="73" t="str">
        <f>VLOOKUP(A340,[1]Hoja1!$A$2:$D$1122,2)</f>
        <v>SALAMINA</v>
      </c>
      <c r="I340" s="74">
        <f t="shared" si="5"/>
        <v>3.9</v>
      </c>
    </row>
    <row r="341" spans="1:9" x14ac:dyDescent="0.25">
      <c r="A341">
        <v>17662</v>
      </c>
      <c r="B341" s="73">
        <v>169</v>
      </c>
      <c r="C341" s="73">
        <v>2087</v>
      </c>
      <c r="D341" s="73">
        <v>8946</v>
      </c>
      <c r="E341" s="73">
        <v>8425</v>
      </c>
      <c r="F341" s="73">
        <v>2256</v>
      </c>
      <c r="G341" s="73">
        <v>17371</v>
      </c>
      <c r="H341" s="73" t="str">
        <f>VLOOKUP(A341,[1]Hoja1!$A$2:$D$1122,2)</f>
        <v>SAMAN��</v>
      </c>
      <c r="I341" s="74">
        <f t="shared" si="5"/>
        <v>4.0999999999999996</v>
      </c>
    </row>
    <row r="342" spans="1:9" x14ac:dyDescent="0.25">
      <c r="A342">
        <v>17665</v>
      </c>
      <c r="B342" s="73">
        <v>71</v>
      </c>
      <c r="C342" s="73">
        <v>478</v>
      </c>
      <c r="D342" s="73">
        <v>3190</v>
      </c>
      <c r="E342" s="73">
        <v>1324</v>
      </c>
      <c r="F342" s="73">
        <v>549</v>
      </c>
      <c r="G342" s="73">
        <v>4514</v>
      </c>
      <c r="H342" s="73" t="str">
        <f>VLOOKUP(A342,[1]Hoja1!$A$2:$D$1122,2)</f>
        <v>SAN JOSÉ</v>
      </c>
      <c r="I342" s="74">
        <f t="shared" si="5"/>
        <v>2.8000000000000003</v>
      </c>
    </row>
    <row r="343" spans="1:9" x14ac:dyDescent="0.25">
      <c r="A343">
        <v>17777</v>
      </c>
      <c r="B343" s="73">
        <v>104</v>
      </c>
      <c r="C343" s="73">
        <v>3162</v>
      </c>
      <c r="D343" s="73">
        <v>12365</v>
      </c>
      <c r="E343" s="73">
        <v>14085</v>
      </c>
      <c r="F343" s="73">
        <v>3266</v>
      </c>
      <c r="G343" s="73">
        <v>26450</v>
      </c>
      <c r="H343" s="73" t="str">
        <f>VLOOKUP(A343,[1]Hoja1!$A$2:$D$1122,2)</f>
        <v>SUP��A</v>
      </c>
      <c r="I343" s="74">
        <f t="shared" si="5"/>
        <v>4.5</v>
      </c>
    </row>
    <row r="344" spans="1:9" x14ac:dyDescent="0.25">
      <c r="A344">
        <v>17867</v>
      </c>
      <c r="B344" s="73">
        <v>162</v>
      </c>
      <c r="C344" s="73">
        <v>1724</v>
      </c>
      <c r="D344" s="73">
        <v>3158</v>
      </c>
      <c r="E344" s="73">
        <v>4984</v>
      </c>
      <c r="F344" s="73">
        <v>1886</v>
      </c>
      <c r="G344" s="73">
        <v>8142</v>
      </c>
      <c r="H344" s="73" t="str">
        <f>VLOOKUP(A344,[1]Hoja1!$A$2:$D$1122,2)</f>
        <v>VICTORIA</v>
      </c>
      <c r="I344" s="74">
        <f t="shared" si="5"/>
        <v>2.9</v>
      </c>
    </row>
    <row r="345" spans="1:9" x14ac:dyDescent="0.25">
      <c r="A345">
        <v>17873</v>
      </c>
      <c r="B345" s="71">
        <v>285</v>
      </c>
      <c r="C345" s="71">
        <v>11916</v>
      </c>
      <c r="D345" s="71">
        <v>5203</v>
      </c>
      <c r="E345" s="71">
        <v>57329</v>
      </c>
      <c r="F345" s="71">
        <v>12201</v>
      </c>
      <c r="G345" s="71">
        <v>62532</v>
      </c>
      <c r="H345" s="71" t="str">
        <f>VLOOKUP(A345,[1]Hoja1!$A$2:$D$1122,2)</f>
        <v>VILLAMARÍA</v>
      </c>
      <c r="I345" s="74">
        <f t="shared" si="5"/>
        <v>4.8999999999999995</v>
      </c>
    </row>
    <row r="346" spans="1:9" x14ac:dyDescent="0.25">
      <c r="A346">
        <v>17877</v>
      </c>
      <c r="B346" s="73">
        <v>26</v>
      </c>
      <c r="C346" s="73">
        <v>2869</v>
      </c>
      <c r="D346" s="73">
        <v>1761</v>
      </c>
      <c r="E346" s="73">
        <v>10655</v>
      </c>
      <c r="F346" s="73">
        <v>2895</v>
      </c>
      <c r="G346" s="73">
        <v>12416</v>
      </c>
      <c r="H346" s="73" t="str">
        <f>VLOOKUP(A346,[1]Hoja1!$A$2:$D$1122,2)</f>
        <v>VITERBO</v>
      </c>
      <c r="I346" s="74">
        <f t="shared" si="5"/>
        <v>3.8000000000000003</v>
      </c>
    </row>
    <row r="347" spans="1:9" x14ac:dyDescent="0.25">
      <c r="A347">
        <v>18001</v>
      </c>
      <c r="B347" s="71">
        <v>2028</v>
      </c>
      <c r="C347" s="71">
        <v>44072</v>
      </c>
      <c r="D347" s="71">
        <v>12333</v>
      </c>
      <c r="E347" s="71">
        <v>139859</v>
      </c>
      <c r="F347" s="71">
        <v>46100</v>
      </c>
      <c r="G347" s="71">
        <v>152192</v>
      </c>
      <c r="H347" s="71" t="str">
        <f>VLOOKUP(A347,[1]Hoja1!$A$2:$D$1122,2)</f>
        <v>FLORENCIA</v>
      </c>
      <c r="I347" s="74">
        <f t="shared" si="5"/>
        <v>3.2</v>
      </c>
    </row>
    <row r="348" spans="1:9" x14ac:dyDescent="0.25">
      <c r="A348">
        <v>18029</v>
      </c>
      <c r="B348" s="73">
        <v>82</v>
      </c>
      <c r="C348" s="73">
        <v>901</v>
      </c>
      <c r="D348" s="73">
        <v>2049</v>
      </c>
      <c r="E348" s="73">
        <v>2249</v>
      </c>
      <c r="F348" s="73">
        <v>983</v>
      </c>
      <c r="G348" s="73">
        <v>4298</v>
      </c>
      <c r="H348" s="73" t="str">
        <f>VLOOKUP(A348,[1]Hoja1!$A$2:$D$1122,2)</f>
        <v>ALBANIA</v>
      </c>
      <c r="I348" s="74">
        <f t="shared" si="5"/>
        <v>2.5</v>
      </c>
    </row>
    <row r="349" spans="1:9" x14ac:dyDescent="0.25">
      <c r="A349">
        <v>18094</v>
      </c>
      <c r="B349" s="73">
        <v>148</v>
      </c>
      <c r="C349" s="73">
        <v>1406</v>
      </c>
      <c r="D349" s="73">
        <v>2690</v>
      </c>
      <c r="E349" s="73">
        <v>6025</v>
      </c>
      <c r="F349" s="73">
        <v>1554</v>
      </c>
      <c r="G349" s="73">
        <v>8715</v>
      </c>
      <c r="H349" s="73" t="str">
        <f>VLOOKUP(A349,[1]Hoja1!$A$2:$D$1122,2)</f>
        <v>BEL��N DE LOS ANDAQU��ES</v>
      </c>
      <c r="I349" s="74">
        <f t="shared" si="5"/>
        <v>4.3</v>
      </c>
    </row>
    <row r="350" spans="1:9" x14ac:dyDescent="0.25">
      <c r="A350">
        <v>18150</v>
      </c>
      <c r="B350" s="73">
        <v>2374</v>
      </c>
      <c r="C350" s="73">
        <v>4444</v>
      </c>
      <c r="D350" s="73">
        <v>10648</v>
      </c>
      <c r="E350" s="73">
        <v>16190</v>
      </c>
      <c r="F350" s="73">
        <v>6818</v>
      </c>
      <c r="G350" s="73">
        <v>26838</v>
      </c>
      <c r="H350" s="73" t="str">
        <f>VLOOKUP(A350,[1]Hoja1!$A$2:$D$1122,2)</f>
        <v>CARTAGENA DEL CHAIR��</v>
      </c>
      <c r="I350" s="74">
        <f t="shared" si="5"/>
        <v>3.7</v>
      </c>
    </row>
    <row r="351" spans="1:9" x14ac:dyDescent="0.25">
      <c r="A351">
        <v>18205</v>
      </c>
      <c r="B351" s="73">
        <v>92</v>
      </c>
      <c r="C351" s="73">
        <v>1803</v>
      </c>
      <c r="D351" s="73">
        <v>1949</v>
      </c>
      <c r="E351" s="73">
        <v>5418</v>
      </c>
      <c r="F351" s="73">
        <v>1895</v>
      </c>
      <c r="G351" s="73">
        <v>7367</v>
      </c>
      <c r="H351" s="73" t="str">
        <f>VLOOKUP(A351,[1]Hoja1!$A$2:$D$1122,2)</f>
        <v>CURILLO</v>
      </c>
      <c r="I351" s="74">
        <f t="shared" si="5"/>
        <v>3.1</v>
      </c>
    </row>
    <row r="352" spans="1:9" x14ac:dyDescent="0.25">
      <c r="A352">
        <v>18247</v>
      </c>
      <c r="B352" s="73">
        <v>299</v>
      </c>
      <c r="C352" s="73">
        <v>4413</v>
      </c>
      <c r="D352" s="73">
        <v>4059</v>
      </c>
      <c r="E352" s="73">
        <v>13494</v>
      </c>
      <c r="F352" s="73">
        <v>4712</v>
      </c>
      <c r="G352" s="73">
        <v>17553</v>
      </c>
      <c r="H352" s="73" t="str">
        <f>VLOOKUP(A352,[1]Hoja1!$A$2:$D$1122,2)</f>
        <v>EL DONCELLO</v>
      </c>
      <c r="I352" s="74">
        <f t="shared" si="5"/>
        <v>3.1</v>
      </c>
    </row>
    <row r="353" spans="1:9" x14ac:dyDescent="0.25">
      <c r="A353">
        <v>18256</v>
      </c>
      <c r="B353" s="73">
        <v>420</v>
      </c>
      <c r="C353" s="73">
        <v>2323</v>
      </c>
      <c r="D353" s="73">
        <v>4568</v>
      </c>
      <c r="E353" s="73">
        <v>8105</v>
      </c>
      <c r="F353" s="73">
        <v>2743</v>
      </c>
      <c r="G353" s="73">
        <v>12673</v>
      </c>
      <c r="H353" s="73" t="str">
        <f>VLOOKUP(A353,[1]Hoja1!$A$2:$D$1122,2)</f>
        <v>EL PAUJ��L</v>
      </c>
      <c r="I353" s="74">
        <f t="shared" si="5"/>
        <v>3.5</v>
      </c>
    </row>
    <row r="354" spans="1:9" x14ac:dyDescent="0.25">
      <c r="A354">
        <v>18410</v>
      </c>
      <c r="B354" s="73">
        <v>868</v>
      </c>
      <c r="C354" s="73">
        <v>1602</v>
      </c>
      <c r="D354" s="73">
        <v>6797</v>
      </c>
      <c r="E354" s="73">
        <v>4616</v>
      </c>
      <c r="F354" s="73">
        <v>2470</v>
      </c>
      <c r="G354" s="73">
        <v>11413</v>
      </c>
      <c r="H354" s="73" t="str">
        <f>VLOOKUP(A354,[1]Hoja1!$A$2:$D$1122,2)</f>
        <v>LA MONTAÑITA</v>
      </c>
      <c r="I354" s="74">
        <f t="shared" si="5"/>
        <v>2.9</v>
      </c>
    </row>
    <row r="355" spans="1:9" x14ac:dyDescent="0.25">
      <c r="A355">
        <v>18460</v>
      </c>
      <c r="B355" s="73">
        <v>225</v>
      </c>
      <c r="C355" s="73">
        <v>1096</v>
      </c>
      <c r="D355" s="73">
        <v>2632</v>
      </c>
      <c r="E355" s="73">
        <v>2493</v>
      </c>
      <c r="F355" s="73">
        <v>1321</v>
      </c>
      <c r="G355" s="73">
        <v>5125</v>
      </c>
      <c r="H355" s="73" t="str">
        <f>VLOOKUP(A355,[1]Hoja1!$A$2:$D$1122,2)</f>
        <v>MIL��N</v>
      </c>
      <c r="I355" s="74">
        <f t="shared" si="5"/>
        <v>2.3000000000000003</v>
      </c>
    </row>
    <row r="356" spans="1:9" x14ac:dyDescent="0.25">
      <c r="A356">
        <v>18479</v>
      </c>
      <c r="B356" s="73">
        <v>64</v>
      </c>
      <c r="C356" s="73">
        <v>414</v>
      </c>
      <c r="D356" s="73">
        <v>1510</v>
      </c>
      <c r="E356" s="73">
        <v>1834</v>
      </c>
      <c r="F356" s="73">
        <v>478</v>
      </c>
      <c r="G356" s="73">
        <v>3344</v>
      </c>
      <c r="H356" s="73" t="str">
        <f>VLOOKUP(A356,[1]Hoja1!$A$2:$D$1122,2)</f>
        <v>MORELIA</v>
      </c>
      <c r="I356" s="74">
        <f t="shared" si="5"/>
        <v>4.5</v>
      </c>
    </row>
    <row r="357" spans="1:9" x14ac:dyDescent="0.25">
      <c r="A357">
        <v>18592</v>
      </c>
      <c r="B357" s="73">
        <v>1107</v>
      </c>
      <c r="C357" s="73">
        <v>4312</v>
      </c>
      <c r="D357" s="73">
        <v>8604</v>
      </c>
      <c r="E357" s="73">
        <v>14926</v>
      </c>
      <c r="F357" s="73">
        <v>5419</v>
      </c>
      <c r="G357" s="73">
        <v>23530</v>
      </c>
      <c r="H357" s="73" t="str">
        <f>VLOOKUP(A357,[1]Hoja1!$A$2:$D$1122,2)</f>
        <v>PUERTO RICO</v>
      </c>
      <c r="I357" s="74">
        <f t="shared" si="5"/>
        <v>3.5</v>
      </c>
    </row>
    <row r="358" spans="1:9" x14ac:dyDescent="0.25">
      <c r="A358">
        <v>18610</v>
      </c>
      <c r="B358" s="73">
        <v>511</v>
      </c>
      <c r="C358" s="73">
        <v>2568</v>
      </c>
      <c r="D358" s="73">
        <v>2777</v>
      </c>
      <c r="E358" s="73">
        <v>8160</v>
      </c>
      <c r="F358" s="73">
        <v>3079</v>
      </c>
      <c r="G358" s="73">
        <v>10937</v>
      </c>
      <c r="H358" s="73" t="str">
        <f>VLOOKUP(A358,[1]Hoja1!$A$2:$D$1122,2)</f>
        <v>SAN JOSÉ DEL FRAGUA</v>
      </c>
      <c r="I358" s="74">
        <f t="shared" si="5"/>
        <v>3.2</v>
      </c>
    </row>
    <row r="359" spans="1:9" x14ac:dyDescent="0.25">
      <c r="A359">
        <v>18753</v>
      </c>
      <c r="B359" s="72">
        <v>3104</v>
      </c>
      <c r="C359" s="72">
        <v>6679</v>
      </c>
      <c r="D359" s="72">
        <v>16775</v>
      </c>
      <c r="E359" s="72">
        <v>23859</v>
      </c>
      <c r="F359" s="72">
        <v>9783</v>
      </c>
      <c r="G359" s="72">
        <v>40634</v>
      </c>
      <c r="H359" s="72" t="str">
        <f>VLOOKUP(A359,[1]Hoja1!$A$2:$D$1122,2)</f>
        <v>SAN VICENTE DEL CAGU��N</v>
      </c>
      <c r="I359" s="74">
        <f t="shared" si="5"/>
        <v>3.6</v>
      </c>
    </row>
    <row r="360" spans="1:9" x14ac:dyDescent="0.25">
      <c r="A360">
        <v>18756</v>
      </c>
      <c r="B360" s="73">
        <v>1056</v>
      </c>
      <c r="C360" s="73">
        <v>1184</v>
      </c>
      <c r="D360" s="73">
        <v>5888</v>
      </c>
      <c r="E360" s="73">
        <v>3526</v>
      </c>
      <c r="F360" s="73">
        <v>2240</v>
      </c>
      <c r="G360" s="73">
        <v>9414</v>
      </c>
      <c r="H360" s="73" t="str">
        <f>VLOOKUP(A360,[1]Hoja1!$A$2:$D$1122,2)</f>
        <v>SOLANO</v>
      </c>
      <c r="I360" s="74">
        <f t="shared" si="5"/>
        <v>3</v>
      </c>
    </row>
    <row r="361" spans="1:9" x14ac:dyDescent="0.25">
      <c r="A361">
        <v>18785</v>
      </c>
      <c r="B361" s="73">
        <v>429</v>
      </c>
      <c r="C361" s="73">
        <v>1275</v>
      </c>
      <c r="D361" s="73">
        <v>1904</v>
      </c>
      <c r="E361" s="73">
        <v>3319</v>
      </c>
      <c r="F361" s="73">
        <v>1704</v>
      </c>
      <c r="G361" s="73">
        <v>5223</v>
      </c>
      <c r="H361" s="73" t="str">
        <f>VLOOKUP(A361,[1]Hoja1!$A$2:$D$1122,2)</f>
        <v>SOLITA</v>
      </c>
      <c r="I361" s="74">
        <f t="shared" si="5"/>
        <v>2.7</v>
      </c>
    </row>
    <row r="362" spans="1:9" x14ac:dyDescent="0.25">
      <c r="A362">
        <v>18860</v>
      </c>
      <c r="B362" s="73">
        <v>158</v>
      </c>
      <c r="C362" s="73">
        <v>948</v>
      </c>
      <c r="D362" s="73">
        <v>3038</v>
      </c>
      <c r="E362" s="73">
        <v>2625</v>
      </c>
      <c r="F362" s="73">
        <v>1106</v>
      </c>
      <c r="G362" s="73">
        <v>5663</v>
      </c>
      <c r="H362" s="73" t="str">
        <f>VLOOKUP(A362,[1]Hoja1!$A$2:$D$1122,2)</f>
        <v>VALPARAÍSO</v>
      </c>
      <c r="I362" s="74">
        <f t="shared" si="5"/>
        <v>2.8000000000000003</v>
      </c>
    </row>
    <row r="363" spans="1:9" x14ac:dyDescent="0.25">
      <c r="A363">
        <v>19001</v>
      </c>
      <c r="B363" s="69">
        <v>1613</v>
      </c>
      <c r="C363" s="69">
        <v>69243</v>
      </c>
      <c r="D363" s="69">
        <v>25243</v>
      </c>
      <c r="E363" s="69">
        <v>245964</v>
      </c>
      <c r="F363" s="69">
        <v>70856</v>
      </c>
      <c r="G363" s="69">
        <v>271207</v>
      </c>
      <c r="H363" s="69" t="str">
        <f>VLOOKUP(A363,[1]Hoja1!$A$2:$D$1122,2)</f>
        <v>POPAYÁN</v>
      </c>
      <c r="I363" s="74">
        <f t="shared" si="5"/>
        <v>3.6</v>
      </c>
    </row>
    <row r="364" spans="1:9" x14ac:dyDescent="0.25">
      <c r="A364">
        <v>19022</v>
      </c>
      <c r="B364" s="73">
        <v>198</v>
      </c>
      <c r="C364" s="73">
        <v>1014</v>
      </c>
      <c r="D364" s="73">
        <v>14214</v>
      </c>
      <c r="E364" s="73">
        <v>2285</v>
      </c>
      <c r="F364" s="73">
        <v>1212</v>
      </c>
      <c r="G364" s="73">
        <v>16499</v>
      </c>
      <c r="H364" s="73" t="str">
        <f>VLOOKUP(A364,[1]Hoja1!$A$2:$D$1122,2)</f>
        <v>ALMAGUER</v>
      </c>
      <c r="I364" s="74">
        <f t="shared" si="5"/>
        <v>2.3000000000000003</v>
      </c>
    </row>
    <row r="365" spans="1:9" x14ac:dyDescent="0.25">
      <c r="A365">
        <v>19050</v>
      </c>
      <c r="B365" s="73">
        <v>339</v>
      </c>
      <c r="C365" s="73">
        <v>1107</v>
      </c>
      <c r="D365" s="73">
        <v>13613</v>
      </c>
      <c r="E365" s="73">
        <v>6122</v>
      </c>
      <c r="F365" s="73">
        <v>1446</v>
      </c>
      <c r="G365" s="73">
        <v>19735</v>
      </c>
      <c r="H365" s="73" t="str">
        <f>VLOOKUP(A365,[1]Hoja1!$A$2:$D$1122,2)</f>
        <v>ARGELIA</v>
      </c>
      <c r="I365" s="74">
        <f t="shared" si="5"/>
        <v>5.6</v>
      </c>
    </row>
    <row r="366" spans="1:9" x14ac:dyDescent="0.25">
      <c r="A366">
        <v>19075</v>
      </c>
      <c r="B366" s="73">
        <v>254</v>
      </c>
      <c r="C366" s="73">
        <v>1840</v>
      </c>
      <c r="D366" s="73">
        <v>11306</v>
      </c>
      <c r="E366" s="73">
        <v>7569</v>
      </c>
      <c r="F366" s="73">
        <v>2094</v>
      </c>
      <c r="G366" s="73">
        <v>18875</v>
      </c>
      <c r="H366" s="73" t="str">
        <f>VLOOKUP(A366,[1]Hoja1!$A$2:$D$1122,2)</f>
        <v>BALBOA</v>
      </c>
      <c r="I366" s="74">
        <f t="shared" si="5"/>
        <v>4.1999999999999993</v>
      </c>
    </row>
    <row r="367" spans="1:9" x14ac:dyDescent="0.25">
      <c r="A367">
        <v>19100</v>
      </c>
      <c r="B367" s="73">
        <v>383</v>
      </c>
      <c r="C367" s="73">
        <v>2901</v>
      </c>
      <c r="D367" s="73">
        <v>27437</v>
      </c>
      <c r="E367" s="73">
        <v>8125</v>
      </c>
      <c r="F367" s="73">
        <v>3284</v>
      </c>
      <c r="G367" s="73">
        <v>35562</v>
      </c>
      <c r="H367" s="73" t="str">
        <f>VLOOKUP(A367,[1]Hoja1!$A$2:$D$1122,2)</f>
        <v>BOLÍVAR</v>
      </c>
      <c r="I367" s="74">
        <f t="shared" si="5"/>
        <v>2.9</v>
      </c>
    </row>
    <row r="368" spans="1:9" x14ac:dyDescent="0.25">
      <c r="A368">
        <v>19110</v>
      </c>
      <c r="B368" s="73">
        <v>576</v>
      </c>
      <c r="C368" s="73">
        <v>1565</v>
      </c>
      <c r="D368" s="73">
        <v>14264</v>
      </c>
      <c r="E368" s="73">
        <v>7666</v>
      </c>
      <c r="F368" s="73">
        <v>2141</v>
      </c>
      <c r="G368" s="73">
        <v>21930</v>
      </c>
      <c r="H368" s="73" t="str">
        <f>VLOOKUP(A368,[1]Hoja1!$A$2:$D$1122,2)</f>
        <v>BUENOS AIRES</v>
      </c>
      <c r="I368" s="74">
        <f t="shared" si="5"/>
        <v>4.8999999999999995</v>
      </c>
    </row>
    <row r="369" spans="1:9" x14ac:dyDescent="0.25">
      <c r="A369">
        <v>19130</v>
      </c>
      <c r="B369" s="73">
        <v>480</v>
      </c>
      <c r="C369" s="73">
        <v>1148</v>
      </c>
      <c r="D369" s="73">
        <v>28602</v>
      </c>
      <c r="E369" s="73">
        <v>3565</v>
      </c>
      <c r="F369" s="73">
        <v>1628</v>
      </c>
      <c r="G369" s="73">
        <v>32167</v>
      </c>
      <c r="H369" s="73" t="str">
        <f>VLOOKUP(A369,[1]Hoja1!$A$2:$D$1122,2)</f>
        <v>CAJIB��O</v>
      </c>
      <c r="I369" s="74">
        <f t="shared" si="5"/>
        <v>3.2</v>
      </c>
    </row>
    <row r="370" spans="1:9" x14ac:dyDescent="0.25">
      <c r="A370">
        <v>19137</v>
      </c>
      <c r="B370" s="73">
        <v>262</v>
      </c>
      <c r="C370" s="73">
        <v>706</v>
      </c>
      <c r="D370" s="73">
        <v>12553</v>
      </c>
      <c r="E370" s="73">
        <v>2998</v>
      </c>
      <c r="F370" s="73">
        <v>968</v>
      </c>
      <c r="G370" s="73">
        <v>15551</v>
      </c>
      <c r="H370" s="73" t="str">
        <f>VLOOKUP(A370,[1]Hoja1!$A$2:$D$1122,2)</f>
        <v>CALDONO</v>
      </c>
      <c r="I370" s="74">
        <f t="shared" si="5"/>
        <v>4.3</v>
      </c>
    </row>
    <row r="371" spans="1:9" x14ac:dyDescent="0.25">
      <c r="A371">
        <v>19142</v>
      </c>
      <c r="B371" s="73">
        <v>447</v>
      </c>
      <c r="C371" s="73">
        <v>2535</v>
      </c>
      <c r="D371" s="73">
        <v>7138</v>
      </c>
      <c r="E371" s="73">
        <v>8992</v>
      </c>
      <c r="F371" s="73">
        <v>2982</v>
      </c>
      <c r="G371" s="73">
        <v>16130</v>
      </c>
      <c r="H371" s="73" t="str">
        <f>VLOOKUP(A371,[1]Hoja1!$A$2:$D$1122,2)</f>
        <v>CALOTO</v>
      </c>
      <c r="I371" s="74">
        <f t="shared" si="5"/>
        <v>3.6</v>
      </c>
    </row>
    <row r="372" spans="1:9" x14ac:dyDescent="0.25">
      <c r="A372">
        <v>19212</v>
      </c>
      <c r="B372" s="73">
        <v>189</v>
      </c>
      <c r="C372" s="73">
        <v>3882</v>
      </c>
      <c r="D372" s="73">
        <v>7710</v>
      </c>
      <c r="E372" s="73">
        <v>13194</v>
      </c>
      <c r="F372" s="73">
        <v>4071</v>
      </c>
      <c r="G372" s="73">
        <v>20904</v>
      </c>
      <c r="H372" s="73" t="str">
        <f>VLOOKUP(A372,[1]Hoja1!$A$2:$D$1122,2)</f>
        <v>CORINTO</v>
      </c>
      <c r="I372" s="74">
        <f t="shared" si="5"/>
        <v>3.4</v>
      </c>
    </row>
    <row r="373" spans="1:9" x14ac:dyDescent="0.25">
      <c r="A373">
        <v>19256</v>
      </c>
      <c r="B373" s="73">
        <v>1112</v>
      </c>
      <c r="C373" s="73">
        <v>1240</v>
      </c>
      <c r="D373" s="73">
        <v>29235</v>
      </c>
      <c r="E373" s="73">
        <v>5755</v>
      </c>
      <c r="F373" s="73">
        <v>2352</v>
      </c>
      <c r="G373" s="73">
        <v>34990</v>
      </c>
      <c r="H373" s="73" t="str">
        <f>VLOOKUP(A373,[1]Hoja1!$A$2:$D$1122,2)</f>
        <v>EL TAMBO</v>
      </c>
      <c r="I373" s="74">
        <f t="shared" si="5"/>
        <v>4.6999999999999993</v>
      </c>
    </row>
    <row r="374" spans="1:9" x14ac:dyDescent="0.25">
      <c r="A374">
        <v>19290</v>
      </c>
      <c r="B374" s="73">
        <v>12</v>
      </c>
      <c r="C374" s="73">
        <v>406</v>
      </c>
      <c r="D374" s="73">
        <v>3476</v>
      </c>
      <c r="E374" s="73">
        <v>1611</v>
      </c>
      <c r="F374" s="73">
        <v>418</v>
      </c>
      <c r="G374" s="73">
        <v>5087</v>
      </c>
      <c r="H374" s="73" t="str">
        <f>VLOOKUP(A374,[1]Hoja1!$A$2:$D$1122,2)</f>
        <v>FLORENCIA</v>
      </c>
      <c r="I374" s="74">
        <f t="shared" si="5"/>
        <v>4</v>
      </c>
    </row>
    <row r="375" spans="1:9" x14ac:dyDescent="0.25">
      <c r="A375">
        <v>19300</v>
      </c>
      <c r="B375" s="73">
        <v>121</v>
      </c>
      <c r="C375" s="73">
        <v>3898</v>
      </c>
      <c r="D375" s="73">
        <v>2076</v>
      </c>
      <c r="E375" s="73">
        <v>16404</v>
      </c>
      <c r="F375" s="73">
        <v>4019</v>
      </c>
      <c r="G375" s="73">
        <v>18480</v>
      </c>
      <c r="H375" s="73" t="str">
        <f>VLOOKUP(A375,[1]Hoja1!$A$2:$D$1122,2)</f>
        <v>GUACHEN��</v>
      </c>
      <c r="I375" s="74">
        <f t="shared" si="5"/>
        <v>4.3</v>
      </c>
    </row>
    <row r="376" spans="1:9" x14ac:dyDescent="0.25">
      <c r="A376">
        <v>19318</v>
      </c>
      <c r="B376" s="73">
        <v>1957</v>
      </c>
      <c r="C376" s="73">
        <v>3612</v>
      </c>
      <c r="D376" s="73">
        <v>9326</v>
      </c>
      <c r="E376" s="73">
        <v>14149</v>
      </c>
      <c r="F376" s="73">
        <v>5569</v>
      </c>
      <c r="G376" s="73">
        <v>23475</v>
      </c>
      <c r="H376" s="73" t="str">
        <f>VLOOKUP(A376,[1]Hoja1!$A$2:$D$1122,2)</f>
        <v>GUAPI</v>
      </c>
      <c r="I376" s="74">
        <f t="shared" si="5"/>
        <v>4</v>
      </c>
    </row>
    <row r="377" spans="1:9" x14ac:dyDescent="0.25">
      <c r="A377">
        <v>19355</v>
      </c>
      <c r="B377" s="73">
        <v>680</v>
      </c>
      <c r="C377" s="73">
        <v>968</v>
      </c>
      <c r="D377" s="73">
        <v>21590</v>
      </c>
      <c r="E377" s="73">
        <v>4743</v>
      </c>
      <c r="F377" s="73">
        <v>1648</v>
      </c>
      <c r="G377" s="73">
        <v>26333</v>
      </c>
      <c r="H377" s="73" t="str">
        <f>VLOOKUP(A377,[1]Hoja1!$A$2:$D$1122,2)</f>
        <v>INZ��</v>
      </c>
      <c r="I377" s="74">
        <f t="shared" si="5"/>
        <v>4.8999999999999995</v>
      </c>
    </row>
    <row r="378" spans="1:9" x14ac:dyDescent="0.25">
      <c r="A378">
        <v>19364</v>
      </c>
      <c r="B378" s="73">
        <v>122</v>
      </c>
      <c r="C378" s="73">
        <v>302</v>
      </c>
      <c r="D378" s="73">
        <v>4288</v>
      </c>
      <c r="E378" s="73">
        <v>1069</v>
      </c>
      <c r="F378" s="73">
        <v>424</v>
      </c>
      <c r="G378" s="73">
        <v>5357</v>
      </c>
      <c r="H378" s="73" t="str">
        <f>VLOOKUP(A378,[1]Hoja1!$A$2:$D$1122,2)</f>
        <v>JAMBAL��</v>
      </c>
      <c r="I378" s="74">
        <f t="shared" si="5"/>
        <v>3.6</v>
      </c>
    </row>
    <row r="379" spans="1:9" x14ac:dyDescent="0.25">
      <c r="A379">
        <v>19392</v>
      </c>
      <c r="B379" s="73">
        <v>158</v>
      </c>
      <c r="C379" s="73">
        <v>709</v>
      </c>
      <c r="D379" s="73">
        <v>7853</v>
      </c>
      <c r="E379" s="73">
        <v>2023</v>
      </c>
      <c r="F379" s="73">
        <v>867</v>
      </c>
      <c r="G379" s="73">
        <v>9876</v>
      </c>
      <c r="H379" s="73" t="str">
        <f>VLOOKUP(A379,[1]Hoja1!$A$2:$D$1122,2)</f>
        <v>LA SIERRA</v>
      </c>
      <c r="I379" s="74">
        <f t="shared" si="5"/>
        <v>2.9</v>
      </c>
    </row>
    <row r="380" spans="1:9" x14ac:dyDescent="0.25">
      <c r="A380">
        <v>19397</v>
      </c>
      <c r="B380" s="73">
        <v>220</v>
      </c>
      <c r="C380" s="73">
        <v>1753</v>
      </c>
      <c r="D380" s="73">
        <v>14983</v>
      </c>
      <c r="E380" s="73">
        <v>4682</v>
      </c>
      <c r="F380" s="73">
        <v>1973</v>
      </c>
      <c r="G380" s="73">
        <v>19665</v>
      </c>
      <c r="H380" s="73" t="str">
        <f>VLOOKUP(A380,[1]Hoja1!$A$2:$D$1122,2)</f>
        <v>LA VEGA</v>
      </c>
      <c r="I380" s="74">
        <f t="shared" si="5"/>
        <v>2.7</v>
      </c>
    </row>
    <row r="381" spans="1:9" x14ac:dyDescent="0.25">
      <c r="A381">
        <v>19418</v>
      </c>
      <c r="B381" s="73">
        <v>1982</v>
      </c>
      <c r="C381" s="73">
        <v>921</v>
      </c>
      <c r="D381" s="73">
        <v>11234</v>
      </c>
      <c r="E381" s="73">
        <v>3052</v>
      </c>
      <c r="F381" s="73">
        <v>2903</v>
      </c>
      <c r="G381" s="73">
        <v>14286</v>
      </c>
      <c r="H381" s="73" t="str">
        <f>VLOOKUP(A381,[1]Hoja1!$A$2:$D$1122,2)</f>
        <v>L��PEZ DE MICAY</v>
      </c>
      <c r="I381" s="74">
        <f t="shared" si="5"/>
        <v>3.4</v>
      </c>
    </row>
    <row r="382" spans="1:9" x14ac:dyDescent="0.25">
      <c r="A382">
        <v>19450</v>
      </c>
      <c r="B382" s="73">
        <v>272</v>
      </c>
      <c r="C382" s="73">
        <v>3177</v>
      </c>
      <c r="D382" s="73">
        <v>5341</v>
      </c>
      <c r="E382" s="73">
        <v>9439</v>
      </c>
      <c r="F382" s="73">
        <v>3449</v>
      </c>
      <c r="G382" s="73">
        <v>14780</v>
      </c>
      <c r="H382" s="73" t="str">
        <f>VLOOKUP(A382,[1]Hoja1!$A$2:$D$1122,2)</f>
        <v>MERCADERES</v>
      </c>
      <c r="I382" s="74">
        <f t="shared" si="5"/>
        <v>3</v>
      </c>
    </row>
    <row r="383" spans="1:9" x14ac:dyDescent="0.25">
      <c r="A383">
        <v>19455</v>
      </c>
      <c r="B383" s="73">
        <v>191</v>
      </c>
      <c r="C383" s="73">
        <v>5978</v>
      </c>
      <c r="D383" s="73">
        <v>5649</v>
      </c>
      <c r="E383" s="73">
        <v>22086</v>
      </c>
      <c r="F383" s="73">
        <v>6169</v>
      </c>
      <c r="G383" s="73">
        <v>27735</v>
      </c>
      <c r="H383" s="73" t="str">
        <f>VLOOKUP(A383,[1]Hoja1!$A$2:$D$1122,2)</f>
        <v>MIRANDA</v>
      </c>
      <c r="I383" s="74">
        <f t="shared" si="5"/>
        <v>3.7</v>
      </c>
    </row>
    <row r="384" spans="1:9" x14ac:dyDescent="0.25">
      <c r="A384">
        <v>19473</v>
      </c>
      <c r="B384" s="73">
        <v>614</v>
      </c>
      <c r="C384" s="73">
        <v>1291</v>
      </c>
      <c r="D384" s="73">
        <v>14845</v>
      </c>
      <c r="E384" s="73">
        <v>3326</v>
      </c>
      <c r="F384" s="73">
        <v>1905</v>
      </c>
      <c r="G384" s="73">
        <v>18171</v>
      </c>
      <c r="H384" s="73" t="str">
        <f>VLOOKUP(A384,[1]Hoja1!$A$2:$D$1122,2)</f>
        <v>MORALES</v>
      </c>
      <c r="I384" s="74">
        <f t="shared" si="5"/>
        <v>2.6</v>
      </c>
    </row>
    <row r="385" spans="1:9" x14ac:dyDescent="0.25">
      <c r="A385">
        <v>19513</v>
      </c>
      <c r="B385" s="73">
        <v>43</v>
      </c>
      <c r="C385" s="73">
        <v>1549</v>
      </c>
      <c r="D385" s="73">
        <v>2770</v>
      </c>
      <c r="E385" s="73">
        <v>5988</v>
      </c>
      <c r="F385" s="73">
        <v>1592</v>
      </c>
      <c r="G385" s="73">
        <v>8758</v>
      </c>
      <c r="H385" s="73" t="str">
        <f>VLOOKUP(A385,[1]Hoja1!$A$2:$D$1122,2)</f>
        <v>PADILLA</v>
      </c>
      <c r="I385" s="74">
        <f t="shared" si="5"/>
        <v>3.9</v>
      </c>
    </row>
    <row r="386" spans="1:9" x14ac:dyDescent="0.25">
      <c r="A386">
        <v>19517</v>
      </c>
      <c r="B386" s="73">
        <v>668</v>
      </c>
      <c r="C386" s="73">
        <v>1605</v>
      </c>
      <c r="D386" s="73">
        <v>20400</v>
      </c>
      <c r="E386" s="73">
        <v>7304</v>
      </c>
      <c r="F386" s="73">
        <v>2273</v>
      </c>
      <c r="G386" s="73">
        <v>27704</v>
      </c>
      <c r="H386" s="73" t="str">
        <f>VLOOKUP(A386,[1]Hoja1!$A$2:$D$1122,2)</f>
        <v>P��EZ</v>
      </c>
      <c r="I386" s="74">
        <f t="shared" si="5"/>
        <v>4.5999999999999996</v>
      </c>
    </row>
    <row r="387" spans="1:9" x14ac:dyDescent="0.25">
      <c r="A387">
        <v>19532</v>
      </c>
      <c r="B387" s="73">
        <v>534</v>
      </c>
      <c r="C387" s="73">
        <v>5312</v>
      </c>
      <c r="D387" s="73">
        <v>10830</v>
      </c>
      <c r="E387" s="73">
        <v>17316</v>
      </c>
      <c r="F387" s="73">
        <v>5846</v>
      </c>
      <c r="G387" s="73">
        <v>28146</v>
      </c>
      <c r="H387" s="73" t="str">
        <f>VLOOKUP(A387,[1]Hoja1!$A$2:$D$1122,2)</f>
        <v>PAT��A</v>
      </c>
      <c r="I387" s="74">
        <f t="shared" ref="I387:I450" si="6">ROUNDUP(E387/C387,1)</f>
        <v>3.3000000000000003</v>
      </c>
    </row>
    <row r="388" spans="1:9" x14ac:dyDescent="0.25">
      <c r="A388">
        <v>19533</v>
      </c>
      <c r="B388" s="73">
        <v>184</v>
      </c>
      <c r="C388" s="73">
        <v>941</v>
      </c>
      <c r="D388" s="73">
        <v>4098</v>
      </c>
      <c r="E388" s="73">
        <v>2932</v>
      </c>
      <c r="F388" s="73">
        <v>1125</v>
      </c>
      <c r="G388" s="73">
        <v>7030</v>
      </c>
      <c r="H388" s="73" t="str">
        <f>VLOOKUP(A388,[1]Hoja1!$A$2:$D$1122,2)</f>
        <v>PIAMONTE</v>
      </c>
      <c r="I388" s="74">
        <f t="shared" si="6"/>
        <v>3.2</v>
      </c>
    </row>
    <row r="389" spans="1:9" x14ac:dyDescent="0.25">
      <c r="A389">
        <v>19548</v>
      </c>
      <c r="B389" s="73">
        <v>239</v>
      </c>
      <c r="C389" s="73">
        <v>3225</v>
      </c>
      <c r="D389" s="73">
        <v>19943</v>
      </c>
      <c r="E389" s="73">
        <v>13298</v>
      </c>
      <c r="F389" s="73">
        <v>3464</v>
      </c>
      <c r="G389" s="73">
        <v>33241</v>
      </c>
      <c r="H389" s="73" t="str">
        <f>VLOOKUP(A389,[1]Hoja1!$A$2:$D$1122,2)</f>
        <v>PIENDAM�� - TUN��A</v>
      </c>
      <c r="I389" s="74">
        <f t="shared" si="6"/>
        <v>4.1999999999999993</v>
      </c>
    </row>
    <row r="390" spans="1:9" x14ac:dyDescent="0.25">
      <c r="A390">
        <v>19573</v>
      </c>
      <c r="B390" s="72">
        <v>43</v>
      </c>
      <c r="C390" s="72">
        <v>8415</v>
      </c>
      <c r="D390" s="72">
        <v>621</v>
      </c>
      <c r="E390" s="72">
        <v>39358</v>
      </c>
      <c r="F390" s="72">
        <v>8458</v>
      </c>
      <c r="G390" s="72">
        <v>39979</v>
      </c>
      <c r="H390" s="72" t="str">
        <f>VLOOKUP(A390,[1]Hoja1!$A$2:$D$1122,2)</f>
        <v>PUERTO TEJADA</v>
      </c>
      <c r="I390" s="74">
        <f t="shared" si="6"/>
        <v>4.6999999999999993</v>
      </c>
    </row>
    <row r="391" spans="1:9" x14ac:dyDescent="0.25">
      <c r="A391">
        <v>19585</v>
      </c>
      <c r="B391" s="73">
        <v>328</v>
      </c>
      <c r="C391" s="73">
        <v>910</v>
      </c>
      <c r="D391" s="73">
        <v>7489</v>
      </c>
      <c r="E391" s="73">
        <v>3746</v>
      </c>
      <c r="F391" s="73">
        <v>1238</v>
      </c>
      <c r="G391" s="73">
        <v>11235</v>
      </c>
      <c r="H391" s="73" t="str">
        <f>VLOOKUP(A391,[1]Hoja1!$A$2:$D$1122,2)</f>
        <v>PURACÉ</v>
      </c>
      <c r="I391" s="74">
        <f t="shared" si="6"/>
        <v>4.1999999999999993</v>
      </c>
    </row>
    <row r="392" spans="1:9" x14ac:dyDescent="0.25">
      <c r="A392">
        <v>19622</v>
      </c>
      <c r="B392" s="73">
        <v>77</v>
      </c>
      <c r="C392" s="73">
        <v>587</v>
      </c>
      <c r="D392" s="73">
        <v>7400</v>
      </c>
      <c r="E392" s="73">
        <v>1921</v>
      </c>
      <c r="F392" s="73">
        <v>664</v>
      </c>
      <c r="G392" s="73">
        <v>9321</v>
      </c>
      <c r="H392" s="73" t="str">
        <f>VLOOKUP(A392,[1]Hoja1!$A$2:$D$1122,2)</f>
        <v>ROSAS</v>
      </c>
      <c r="I392" s="74">
        <f t="shared" si="6"/>
        <v>3.3000000000000003</v>
      </c>
    </row>
    <row r="393" spans="1:9" x14ac:dyDescent="0.25">
      <c r="A393">
        <v>19693</v>
      </c>
      <c r="B393" s="73">
        <v>156</v>
      </c>
      <c r="C393" s="73">
        <v>877</v>
      </c>
      <c r="D393" s="73">
        <v>7228</v>
      </c>
      <c r="E393" s="73">
        <v>2513</v>
      </c>
      <c r="F393" s="73">
        <v>1033</v>
      </c>
      <c r="G393" s="73">
        <v>9741</v>
      </c>
      <c r="H393" s="73" t="str">
        <f>VLOOKUP(A393,[1]Hoja1!$A$2:$D$1122,2)</f>
        <v>SAN SEBASTIÁN</v>
      </c>
      <c r="I393" s="74">
        <f t="shared" si="6"/>
        <v>2.9</v>
      </c>
    </row>
    <row r="394" spans="1:9" x14ac:dyDescent="0.25">
      <c r="A394">
        <v>19698</v>
      </c>
      <c r="B394" s="71">
        <v>542</v>
      </c>
      <c r="C394" s="71">
        <v>14888</v>
      </c>
      <c r="D394" s="71">
        <v>31574</v>
      </c>
      <c r="E394" s="71">
        <v>56923</v>
      </c>
      <c r="F394" s="71">
        <v>15430</v>
      </c>
      <c r="G394" s="71">
        <v>88497</v>
      </c>
      <c r="H394" s="71" t="str">
        <f>VLOOKUP(A394,[1]Hoja1!$A$2:$D$1122,2)</f>
        <v>SANTANDER DE QUILICHAO</v>
      </c>
      <c r="I394" s="74">
        <f t="shared" si="6"/>
        <v>3.9</v>
      </c>
    </row>
    <row r="395" spans="1:9" x14ac:dyDescent="0.25">
      <c r="A395">
        <v>19701</v>
      </c>
      <c r="B395" s="73">
        <v>930</v>
      </c>
      <c r="C395" s="73">
        <v>576</v>
      </c>
      <c r="D395" s="73">
        <v>2903</v>
      </c>
      <c r="E395" s="73">
        <v>1361</v>
      </c>
      <c r="F395" s="73">
        <v>1506</v>
      </c>
      <c r="G395" s="73">
        <v>4264</v>
      </c>
      <c r="H395" s="73" t="str">
        <f>VLOOKUP(A395,[1]Hoja1!$A$2:$D$1122,2)</f>
        <v>SANTA ROSA</v>
      </c>
      <c r="I395" s="74">
        <f t="shared" si="6"/>
        <v>2.4</v>
      </c>
    </row>
    <row r="396" spans="1:9" x14ac:dyDescent="0.25">
      <c r="A396">
        <v>19743</v>
      </c>
      <c r="B396" s="73">
        <v>1232</v>
      </c>
      <c r="C396" s="73">
        <v>1473</v>
      </c>
      <c r="D396" s="73">
        <v>14345</v>
      </c>
      <c r="E396" s="73">
        <v>5089</v>
      </c>
      <c r="F396" s="73">
        <v>2705</v>
      </c>
      <c r="G396" s="73">
        <v>19434</v>
      </c>
      <c r="H396" s="73" t="str">
        <f>VLOOKUP(A396,[1]Hoja1!$A$2:$D$1122,2)</f>
        <v>SILVIA</v>
      </c>
      <c r="I396" s="74">
        <f t="shared" si="6"/>
        <v>3.5</v>
      </c>
    </row>
    <row r="397" spans="1:9" x14ac:dyDescent="0.25">
      <c r="A397">
        <v>19760</v>
      </c>
      <c r="B397" s="73">
        <v>217</v>
      </c>
      <c r="C397" s="73">
        <v>545</v>
      </c>
      <c r="D397" s="73">
        <v>9949</v>
      </c>
      <c r="E397" s="73">
        <v>1905</v>
      </c>
      <c r="F397" s="73">
        <v>762</v>
      </c>
      <c r="G397" s="73">
        <v>11854</v>
      </c>
      <c r="H397" s="73" t="str">
        <f>VLOOKUP(A397,[1]Hoja1!$A$2:$D$1122,2)</f>
        <v>SOTAR�� - PAISPAMBA</v>
      </c>
      <c r="I397" s="74">
        <f t="shared" si="6"/>
        <v>3.5</v>
      </c>
    </row>
    <row r="398" spans="1:9" x14ac:dyDescent="0.25">
      <c r="A398">
        <v>19780</v>
      </c>
      <c r="B398" s="73">
        <v>191</v>
      </c>
      <c r="C398" s="73">
        <v>1665</v>
      </c>
      <c r="D398" s="73">
        <v>12565</v>
      </c>
      <c r="E398" s="73">
        <v>7013</v>
      </c>
      <c r="F398" s="73">
        <v>1856</v>
      </c>
      <c r="G398" s="73">
        <v>19578</v>
      </c>
      <c r="H398" s="73" t="str">
        <f>VLOOKUP(A398,[1]Hoja1!$A$2:$D$1122,2)</f>
        <v>SUÁREZ</v>
      </c>
      <c r="I398" s="74">
        <f t="shared" si="6"/>
        <v>4.3</v>
      </c>
    </row>
    <row r="399" spans="1:9" x14ac:dyDescent="0.25">
      <c r="A399">
        <v>19785</v>
      </c>
      <c r="B399" s="73">
        <v>80</v>
      </c>
      <c r="C399" s="73">
        <v>656</v>
      </c>
      <c r="D399" s="73">
        <v>4715</v>
      </c>
      <c r="E399" s="73">
        <v>1463</v>
      </c>
      <c r="F399" s="73">
        <v>736</v>
      </c>
      <c r="G399" s="73">
        <v>6178</v>
      </c>
      <c r="H399" s="73" t="str">
        <f>VLOOKUP(A399,[1]Hoja1!$A$2:$D$1122,2)</f>
        <v>SUCRE</v>
      </c>
      <c r="I399" s="74">
        <f t="shared" si="6"/>
        <v>2.3000000000000003</v>
      </c>
    </row>
    <row r="400" spans="1:9" x14ac:dyDescent="0.25">
      <c r="A400">
        <v>19807</v>
      </c>
      <c r="B400" s="73">
        <v>295</v>
      </c>
      <c r="C400" s="73">
        <v>3895</v>
      </c>
      <c r="D400" s="73">
        <v>18147</v>
      </c>
      <c r="E400" s="73">
        <v>13988</v>
      </c>
      <c r="F400" s="73">
        <v>4190</v>
      </c>
      <c r="G400" s="73">
        <v>32135</v>
      </c>
      <c r="H400" s="73" t="str">
        <f>VLOOKUP(A400,[1]Hoja1!$A$2:$D$1122,2)</f>
        <v>TIMB��O</v>
      </c>
      <c r="I400" s="74">
        <f t="shared" si="6"/>
        <v>3.6</v>
      </c>
    </row>
    <row r="401" spans="1:9" x14ac:dyDescent="0.25">
      <c r="A401">
        <v>19809</v>
      </c>
      <c r="B401" s="73">
        <v>1902</v>
      </c>
      <c r="C401" s="73">
        <v>2192</v>
      </c>
      <c r="D401" s="73">
        <v>7729</v>
      </c>
      <c r="E401" s="73">
        <v>8813</v>
      </c>
      <c r="F401" s="73">
        <v>4094</v>
      </c>
      <c r="G401" s="73">
        <v>16542</v>
      </c>
      <c r="H401" s="73" t="str">
        <f>VLOOKUP(A401,[1]Hoja1!$A$2:$D$1122,2)</f>
        <v>TIMBIQU��</v>
      </c>
      <c r="I401" s="74">
        <f t="shared" si="6"/>
        <v>4.0999999999999996</v>
      </c>
    </row>
    <row r="402" spans="1:9" x14ac:dyDescent="0.25">
      <c r="A402">
        <v>19821</v>
      </c>
      <c r="B402" s="73">
        <v>331</v>
      </c>
      <c r="C402" s="73">
        <v>756</v>
      </c>
      <c r="D402" s="73">
        <v>14834</v>
      </c>
      <c r="E402" s="73">
        <v>3918</v>
      </c>
      <c r="F402" s="73">
        <v>1087</v>
      </c>
      <c r="G402" s="73">
        <v>18752</v>
      </c>
      <c r="H402" s="73" t="str">
        <f>VLOOKUP(A402,[1]Hoja1!$A$2:$D$1122,2)</f>
        <v>TORIB��O</v>
      </c>
      <c r="I402" s="74">
        <f t="shared" si="6"/>
        <v>5.1999999999999993</v>
      </c>
    </row>
    <row r="403" spans="1:9" x14ac:dyDescent="0.25">
      <c r="A403">
        <v>19824</v>
      </c>
      <c r="B403" s="73">
        <v>292</v>
      </c>
      <c r="C403" s="73">
        <v>378</v>
      </c>
      <c r="D403" s="73">
        <v>11520</v>
      </c>
      <c r="E403" s="73">
        <v>2527</v>
      </c>
      <c r="F403" s="73">
        <v>670</v>
      </c>
      <c r="G403" s="73">
        <v>14047</v>
      </c>
      <c r="H403" s="73" t="str">
        <f>VLOOKUP(A403,[1]Hoja1!$A$2:$D$1122,2)</f>
        <v>TOTOR��</v>
      </c>
      <c r="I403" s="74">
        <f t="shared" si="6"/>
        <v>6.6999999999999993</v>
      </c>
    </row>
    <row r="404" spans="1:9" x14ac:dyDescent="0.25">
      <c r="A404">
        <v>19845</v>
      </c>
      <c r="B404" s="73">
        <v>128</v>
      </c>
      <c r="C404" s="73">
        <v>3545</v>
      </c>
      <c r="D404" s="73">
        <v>3373</v>
      </c>
      <c r="E404" s="73">
        <v>15316</v>
      </c>
      <c r="F404" s="73">
        <v>3673</v>
      </c>
      <c r="G404" s="73">
        <v>18689</v>
      </c>
      <c r="H404" s="73" t="str">
        <f>VLOOKUP(A404,[1]Hoja1!$A$2:$D$1122,2)</f>
        <v>VILLA RICA</v>
      </c>
      <c r="I404" s="74">
        <f t="shared" si="6"/>
        <v>4.3999999999999995</v>
      </c>
    </row>
    <row r="405" spans="1:9" x14ac:dyDescent="0.25">
      <c r="A405">
        <v>20001</v>
      </c>
      <c r="B405" s="69">
        <v>3406</v>
      </c>
      <c r="C405" s="69">
        <v>81761</v>
      </c>
      <c r="D405" s="69">
        <v>13278</v>
      </c>
      <c r="E405" s="69">
        <v>430486</v>
      </c>
      <c r="F405" s="69">
        <v>85167</v>
      </c>
      <c r="G405" s="69">
        <v>443764</v>
      </c>
      <c r="H405" s="69" t="str">
        <f>VLOOKUP(A405,[1]Hoja1!$A$2:$D$1122,2)</f>
        <v>VALLEDUPAR</v>
      </c>
      <c r="I405" s="74">
        <f t="shared" si="6"/>
        <v>5.3</v>
      </c>
    </row>
    <row r="406" spans="1:9" x14ac:dyDescent="0.25">
      <c r="A406">
        <v>20011</v>
      </c>
      <c r="B406" s="71">
        <v>250</v>
      </c>
      <c r="C406" s="71">
        <v>26088</v>
      </c>
      <c r="D406" s="71">
        <v>6846</v>
      </c>
      <c r="E406" s="71">
        <v>88445</v>
      </c>
      <c r="F406" s="71">
        <v>26338</v>
      </c>
      <c r="G406" s="71">
        <v>95291</v>
      </c>
      <c r="H406" s="71" t="str">
        <f>VLOOKUP(A406,[1]Hoja1!$A$2:$D$1122,2)</f>
        <v>AGUACHICA</v>
      </c>
      <c r="I406" s="74">
        <f t="shared" si="6"/>
        <v>3.4</v>
      </c>
    </row>
    <row r="407" spans="1:9" x14ac:dyDescent="0.25">
      <c r="A407">
        <v>20013</v>
      </c>
      <c r="B407" s="71">
        <v>348</v>
      </c>
      <c r="C407" s="71">
        <v>12800</v>
      </c>
      <c r="D407" s="71">
        <v>4049</v>
      </c>
      <c r="E407" s="71">
        <v>53590</v>
      </c>
      <c r="F407" s="71">
        <v>13148</v>
      </c>
      <c r="G407" s="71">
        <v>57639</v>
      </c>
      <c r="H407" s="71" t="str">
        <f>VLOOKUP(A407,[1]Hoja1!$A$2:$D$1122,2)</f>
        <v>AGUST��N CODAZZI</v>
      </c>
      <c r="I407" s="74">
        <f t="shared" si="6"/>
        <v>4.1999999999999993</v>
      </c>
    </row>
    <row r="408" spans="1:9" x14ac:dyDescent="0.25">
      <c r="A408">
        <v>20032</v>
      </c>
      <c r="B408" s="73">
        <v>156</v>
      </c>
      <c r="C408" s="73">
        <v>3141</v>
      </c>
      <c r="D408" s="73">
        <v>4169</v>
      </c>
      <c r="E408" s="73">
        <v>14238</v>
      </c>
      <c r="F408" s="73">
        <v>3297</v>
      </c>
      <c r="G408" s="73">
        <v>18407</v>
      </c>
      <c r="H408" s="73" t="str">
        <f>VLOOKUP(A408,[1]Hoja1!$A$2:$D$1122,2)</f>
        <v>ASTREA</v>
      </c>
      <c r="I408" s="74">
        <f t="shared" si="6"/>
        <v>4.5999999999999996</v>
      </c>
    </row>
    <row r="409" spans="1:9" x14ac:dyDescent="0.25">
      <c r="A409">
        <v>20045</v>
      </c>
      <c r="B409" s="73">
        <v>224</v>
      </c>
      <c r="C409" s="73">
        <v>4146</v>
      </c>
      <c r="D409" s="73">
        <v>2686</v>
      </c>
      <c r="E409" s="73">
        <v>16246</v>
      </c>
      <c r="F409" s="73">
        <v>4370</v>
      </c>
      <c r="G409" s="73">
        <v>18932</v>
      </c>
      <c r="H409" s="73" t="str">
        <f>VLOOKUP(A409,[1]Hoja1!$A$2:$D$1122,2)</f>
        <v>BECERRIL</v>
      </c>
      <c r="I409" s="74">
        <f t="shared" si="6"/>
        <v>4</v>
      </c>
    </row>
    <row r="410" spans="1:9" x14ac:dyDescent="0.25">
      <c r="A410">
        <v>20060</v>
      </c>
      <c r="B410" s="72">
        <v>171</v>
      </c>
      <c r="C410" s="72">
        <v>8132</v>
      </c>
      <c r="D410" s="72">
        <v>1485</v>
      </c>
      <c r="E410" s="72">
        <v>35101</v>
      </c>
      <c r="F410" s="72">
        <v>8303</v>
      </c>
      <c r="G410" s="72">
        <v>36586</v>
      </c>
      <c r="H410" s="72" t="str">
        <f>VLOOKUP(A410,[1]Hoja1!$A$2:$D$1122,2)</f>
        <v>BOSCONIA</v>
      </c>
      <c r="I410" s="74">
        <f t="shared" si="6"/>
        <v>4.3999999999999995</v>
      </c>
    </row>
    <row r="411" spans="1:9" x14ac:dyDescent="0.25">
      <c r="A411">
        <v>20175</v>
      </c>
      <c r="B411" s="73">
        <v>318</v>
      </c>
      <c r="C411" s="73">
        <v>6084</v>
      </c>
      <c r="D411" s="73">
        <v>5906</v>
      </c>
      <c r="E411" s="73">
        <v>24219</v>
      </c>
      <c r="F411" s="73">
        <v>6402</v>
      </c>
      <c r="G411" s="73">
        <v>30125</v>
      </c>
      <c r="H411" s="73" t="str">
        <f>VLOOKUP(A411,[1]Hoja1!$A$2:$D$1122,2)</f>
        <v>CHIMICHAGUA</v>
      </c>
      <c r="I411" s="74">
        <f t="shared" si="6"/>
        <v>4</v>
      </c>
    </row>
    <row r="412" spans="1:9" x14ac:dyDescent="0.25">
      <c r="A412">
        <v>20178</v>
      </c>
      <c r="B412" s="73">
        <v>287</v>
      </c>
      <c r="C412" s="73">
        <v>7128</v>
      </c>
      <c r="D412" s="73">
        <v>1873</v>
      </c>
      <c r="E412" s="73">
        <v>25044</v>
      </c>
      <c r="F412" s="73">
        <v>7415</v>
      </c>
      <c r="G412" s="73">
        <v>26917</v>
      </c>
      <c r="H412" s="73" t="str">
        <f>VLOOKUP(A412,[1]Hoja1!$A$2:$D$1122,2)</f>
        <v>CHIRIGUAN��</v>
      </c>
      <c r="I412" s="74">
        <f t="shared" si="6"/>
        <v>3.6</v>
      </c>
    </row>
    <row r="413" spans="1:9" x14ac:dyDescent="0.25">
      <c r="A413">
        <v>20228</v>
      </c>
      <c r="B413" s="72">
        <v>200</v>
      </c>
      <c r="C413" s="72">
        <v>7923</v>
      </c>
      <c r="D413" s="72">
        <v>3388</v>
      </c>
      <c r="E413" s="72">
        <v>31382</v>
      </c>
      <c r="F413" s="72">
        <v>8123</v>
      </c>
      <c r="G413" s="72">
        <v>34770</v>
      </c>
      <c r="H413" s="72" t="str">
        <f>VLOOKUP(A413,[1]Hoja1!$A$2:$D$1122,2)</f>
        <v>CURUMAN��</v>
      </c>
      <c r="I413" s="74">
        <f t="shared" si="6"/>
        <v>4</v>
      </c>
    </row>
    <row r="414" spans="1:9" x14ac:dyDescent="0.25">
      <c r="A414">
        <v>20238</v>
      </c>
      <c r="B414" s="72">
        <v>231</v>
      </c>
      <c r="C414" s="72">
        <v>6621</v>
      </c>
      <c r="D414" s="72">
        <v>3156</v>
      </c>
      <c r="E414" s="72">
        <v>25357</v>
      </c>
      <c r="F414" s="72">
        <v>6852</v>
      </c>
      <c r="G414" s="72">
        <v>28513</v>
      </c>
      <c r="H414" s="72" t="str">
        <f>VLOOKUP(A414,[1]Hoja1!$A$2:$D$1122,2)</f>
        <v>EL COPEY</v>
      </c>
      <c r="I414" s="74">
        <f t="shared" si="6"/>
        <v>3.9</v>
      </c>
    </row>
    <row r="415" spans="1:9" x14ac:dyDescent="0.25">
      <c r="A415">
        <v>20250</v>
      </c>
      <c r="B415" s="73">
        <v>138</v>
      </c>
      <c r="C415" s="73">
        <v>9544</v>
      </c>
      <c r="D415" s="73">
        <v>2640</v>
      </c>
      <c r="E415" s="73">
        <v>31642</v>
      </c>
      <c r="F415" s="73">
        <v>9682</v>
      </c>
      <c r="G415" s="73">
        <v>34282</v>
      </c>
      <c r="H415" s="73" t="str">
        <f>VLOOKUP(A415,[1]Hoja1!$A$2:$D$1122,2)</f>
        <v>EL PASO</v>
      </c>
      <c r="I415" s="74">
        <f t="shared" si="6"/>
        <v>3.4</v>
      </c>
    </row>
    <row r="416" spans="1:9" x14ac:dyDescent="0.25">
      <c r="A416">
        <v>20295</v>
      </c>
      <c r="B416" s="73">
        <v>54</v>
      </c>
      <c r="C416" s="73">
        <v>3328</v>
      </c>
      <c r="D416" s="73">
        <v>1081</v>
      </c>
      <c r="E416" s="73">
        <v>11356</v>
      </c>
      <c r="F416" s="73">
        <v>3382</v>
      </c>
      <c r="G416" s="73">
        <v>12437</v>
      </c>
      <c r="H416" s="73" t="str">
        <f>VLOOKUP(A416,[1]Hoja1!$A$2:$D$1122,2)</f>
        <v>GAMARRA</v>
      </c>
      <c r="I416" s="74">
        <f t="shared" si="6"/>
        <v>3.5</v>
      </c>
    </row>
    <row r="417" spans="1:9" x14ac:dyDescent="0.25">
      <c r="A417">
        <v>20310</v>
      </c>
      <c r="B417" s="73">
        <v>66</v>
      </c>
      <c r="C417" s="73">
        <v>540</v>
      </c>
      <c r="D417" s="73">
        <v>2172</v>
      </c>
      <c r="E417" s="73">
        <v>1861</v>
      </c>
      <c r="F417" s="73">
        <v>606</v>
      </c>
      <c r="G417" s="73">
        <v>4033</v>
      </c>
      <c r="H417" s="73" t="str">
        <f>VLOOKUP(A417,[1]Hoja1!$A$2:$D$1122,2)</f>
        <v>GONZ��LEZ</v>
      </c>
      <c r="I417" s="74">
        <f t="shared" si="6"/>
        <v>3.5</v>
      </c>
    </row>
    <row r="418" spans="1:9" x14ac:dyDescent="0.25">
      <c r="A418">
        <v>20383</v>
      </c>
      <c r="B418" s="73">
        <v>89</v>
      </c>
      <c r="C418" s="73">
        <v>2293</v>
      </c>
      <c r="D418" s="73">
        <v>3269</v>
      </c>
      <c r="E418" s="73">
        <v>11487</v>
      </c>
      <c r="F418" s="73">
        <v>2382</v>
      </c>
      <c r="G418" s="73">
        <v>14756</v>
      </c>
      <c r="H418" s="73" t="str">
        <f>VLOOKUP(A418,[1]Hoja1!$A$2:$D$1122,2)</f>
        <v>LA GLORIA</v>
      </c>
      <c r="I418" s="74">
        <f t="shared" si="6"/>
        <v>5.0999999999999996</v>
      </c>
    </row>
    <row r="419" spans="1:9" x14ac:dyDescent="0.25">
      <c r="A419">
        <v>20400</v>
      </c>
      <c r="B419" s="72">
        <v>185</v>
      </c>
      <c r="C419" s="72">
        <v>9849</v>
      </c>
      <c r="D419" s="72">
        <v>3176</v>
      </c>
      <c r="E419" s="72">
        <v>33891</v>
      </c>
      <c r="F419" s="72">
        <v>10034</v>
      </c>
      <c r="G419" s="72">
        <v>37067</v>
      </c>
      <c r="H419" s="72" t="str">
        <f>VLOOKUP(A419,[1]Hoja1!$A$2:$D$1122,2)</f>
        <v>LA JAGUA DE IBIRICO</v>
      </c>
      <c r="I419" s="74">
        <f t="shared" si="6"/>
        <v>3.5</v>
      </c>
    </row>
    <row r="420" spans="1:9" x14ac:dyDescent="0.25">
      <c r="A420">
        <v>20443</v>
      </c>
      <c r="B420" s="73">
        <v>50</v>
      </c>
      <c r="C420" s="73">
        <v>1660</v>
      </c>
      <c r="D420" s="73">
        <v>1201</v>
      </c>
      <c r="E420" s="73">
        <v>8071</v>
      </c>
      <c r="F420" s="73">
        <v>1710</v>
      </c>
      <c r="G420" s="73">
        <v>9272</v>
      </c>
      <c r="H420" s="73" t="str">
        <f>VLOOKUP(A420,[1]Hoja1!$A$2:$D$1122,2)</f>
        <v>MANAURE BALC��N DEL CESAR</v>
      </c>
      <c r="I420" s="74">
        <f t="shared" si="6"/>
        <v>4.8999999999999995</v>
      </c>
    </row>
    <row r="421" spans="1:9" x14ac:dyDescent="0.25">
      <c r="A421">
        <v>20517</v>
      </c>
      <c r="B421" s="73">
        <v>88</v>
      </c>
      <c r="C421" s="73">
        <v>4542</v>
      </c>
      <c r="D421" s="73">
        <v>2096</v>
      </c>
      <c r="E421" s="73">
        <v>14702</v>
      </c>
      <c r="F421" s="73">
        <v>4630</v>
      </c>
      <c r="G421" s="73">
        <v>16798</v>
      </c>
      <c r="H421" s="73" t="str">
        <f>VLOOKUP(A421,[1]Hoja1!$A$2:$D$1122,2)</f>
        <v>PAILITAS</v>
      </c>
      <c r="I421" s="74">
        <f t="shared" si="6"/>
        <v>3.3000000000000003</v>
      </c>
    </row>
    <row r="422" spans="1:9" x14ac:dyDescent="0.25">
      <c r="A422">
        <v>20550</v>
      </c>
      <c r="B422" s="73">
        <v>71</v>
      </c>
      <c r="C422" s="73">
        <v>4873</v>
      </c>
      <c r="D422" s="73">
        <v>2452</v>
      </c>
      <c r="E422" s="73">
        <v>15985</v>
      </c>
      <c r="F422" s="73">
        <v>4944</v>
      </c>
      <c r="G422" s="73">
        <v>18437</v>
      </c>
      <c r="H422" s="73" t="str">
        <f>VLOOKUP(A422,[1]Hoja1!$A$2:$D$1122,2)</f>
        <v>PELAYA</v>
      </c>
      <c r="I422" s="74">
        <f t="shared" si="6"/>
        <v>3.3000000000000003</v>
      </c>
    </row>
    <row r="423" spans="1:9" x14ac:dyDescent="0.25">
      <c r="A423">
        <v>20570</v>
      </c>
      <c r="B423" s="73">
        <v>492</v>
      </c>
      <c r="C423" s="73">
        <v>2263</v>
      </c>
      <c r="D423" s="73">
        <v>4261</v>
      </c>
      <c r="E423" s="73">
        <v>8781</v>
      </c>
      <c r="F423" s="73">
        <v>2755</v>
      </c>
      <c r="G423" s="73">
        <v>13042</v>
      </c>
      <c r="H423" s="73" t="str">
        <f>VLOOKUP(A423,[1]Hoja1!$A$2:$D$1122,2)</f>
        <v>PUEBLO BELLO</v>
      </c>
      <c r="I423" s="74">
        <f t="shared" si="6"/>
        <v>3.9</v>
      </c>
    </row>
    <row r="424" spans="1:9" x14ac:dyDescent="0.25">
      <c r="A424">
        <v>20614</v>
      </c>
      <c r="B424" s="73">
        <v>117</v>
      </c>
      <c r="C424" s="73">
        <v>2636</v>
      </c>
      <c r="D424" s="73">
        <v>4955</v>
      </c>
      <c r="E424" s="73">
        <v>9433</v>
      </c>
      <c r="F424" s="73">
        <v>2753</v>
      </c>
      <c r="G424" s="73">
        <v>14388</v>
      </c>
      <c r="H424" s="73" t="str">
        <f>VLOOKUP(A424,[1]Hoja1!$A$2:$D$1122,2)</f>
        <v>R��O DE ORO</v>
      </c>
      <c r="I424" s="74">
        <f t="shared" si="6"/>
        <v>3.6</v>
      </c>
    </row>
    <row r="425" spans="1:9" x14ac:dyDescent="0.25">
      <c r="A425">
        <v>20621</v>
      </c>
      <c r="B425" s="73">
        <v>277</v>
      </c>
      <c r="C425" s="73">
        <v>5284</v>
      </c>
      <c r="D425" s="73">
        <v>2817</v>
      </c>
      <c r="E425" s="73">
        <v>22804</v>
      </c>
      <c r="F425" s="73">
        <v>5561</v>
      </c>
      <c r="G425" s="73">
        <v>25621</v>
      </c>
      <c r="H425" s="73" t="str">
        <f>VLOOKUP(A425,[1]Hoja1!$A$2:$D$1122,2)</f>
        <v>LA PAZ</v>
      </c>
      <c r="I425" s="74">
        <f t="shared" si="6"/>
        <v>4.3999999999999995</v>
      </c>
    </row>
    <row r="426" spans="1:9" x14ac:dyDescent="0.25">
      <c r="A426">
        <v>20710</v>
      </c>
      <c r="B426" s="73">
        <v>112</v>
      </c>
      <c r="C426" s="73">
        <v>4595</v>
      </c>
      <c r="D426" s="73">
        <v>2791</v>
      </c>
      <c r="E426" s="73">
        <v>20175</v>
      </c>
      <c r="F426" s="73">
        <v>4707</v>
      </c>
      <c r="G426" s="73">
        <v>22966</v>
      </c>
      <c r="H426" s="73" t="str">
        <f>VLOOKUP(A426,[1]Hoja1!$A$2:$D$1122,2)</f>
        <v>SAN ALBERTO</v>
      </c>
      <c r="I426" s="74">
        <f t="shared" si="6"/>
        <v>4.3999999999999995</v>
      </c>
    </row>
    <row r="427" spans="1:9" x14ac:dyDescent="0.25">
      <c r="A427">
        <v>20750</v>
      </c>
      <c r="B427" s="73">
        <v>81</v>
      </c>
      <c r="C427" s="73">
        <v>3942</v>
      </c>
      <c r="D427" s="73">
        <v>2221</v>
      </c>
      <c r="E427" s="73">
        <v>16265</v>
      </c>
      <c r="F427" s="73">
        <v>4023</v>
      </c>
      <c r="G427" s="73">
        <v>18486</v>
      </c>
      <c r="H427" s="73" t="str">
        <f>VLOOKUP(A427,[1]Hoja1!$A$2:$D$1122,2)</f>
        <v>SAN DIEGO</v>
      </c>
      <c r="I427" s="74">
        <f t="shared" si="6"/>
        <v>4.1999999999999993</v>
      </c>
    </row>
    <row r="428" spans="1:9" x14ac:dyDescent="0.25">
      <c r="A428">
        <v>20770</v>
      </c>
      <c r="B428" s="73">
        <v>150</v>
      </c>
      <c r="C428" s="73">
        <v>4617</v>
      </c>
      <c r="D428" s="73">
        <v>2941</v>
      </c>
      <c r="E428" s="73">
        <v>17459</v>
      </c>
      <c r="F428" s="73">
        <v>4767</v>
      </c>
      <c r="G428" s="73">
        <v>20400</v>
      </c>
      <c r="H428" s="73" t="str">
        <f>VLOOKUP(A428,[1]Hoja1!$A$2:$D$1122,2)</f>
        <v>SAN MARTÍN</v>
      </c>
      <c r="I428" s="74">
        <f t="shared" si="6"/>
        <v>3.8000000000000003</v>
      </c>
    </row>
    <row r="429" spans="1:9" x14ac:dyDescent="0.25">
      <c r="A429">
        <v>20787</v>
      </c>
      <c r="B429" s="73">
        <v>149</v>
      </c>
      <c r="C429" s="73">
        <v>2997</v>
      </c>
      <c r="D429" s="73">
        <v>2571</v>
      </c>
      <c r="E429" s="73">
        <v>11479</v>
      </c>
      <c r="F429" s="73">
        <v>3146</v>
      </c>
      <c r="G429" s="73">
        <v>14050</v>
      </c>
      <c r="H429" s="73" t="str">
        <f>VLOOKUP(A429,[1]Hoja1!$A$2:$D$1122,2)</f>
        <v>TAMALAMEQUE</v>
      </c>
      <c r="I429" s="74">
        <f t="shared" si="6"/>
        <v>3.9</v>
      </c>
    </row>
    <row r="430" spans="1:9" x14ac:dyDescent="0.25">
      <c r="A430">
        <v>23001</v>
      </c>
      <c r="B430" s="69">
        <v>1809</v>
      </c>
      <c r="C430" s="69">
        <v>82231</v>
      </c>
      <c r="D430" s="69">
        <v>40422</v>
      </c>
      <c r="E430" s="69">
        <v>389760</v>
      </c>
      <c r="F430" s="69">
        <v>84040</v>
      </c>
      <c r="G430" s="69">
        <v>430182</v>
      </c>
      <c r="H430" s="69" t="str">
        <f>VLOOKUP(A430,[1]Hoja1!$A$2:$D$1122,2)</f>
        <v>MONTERÍA</v>
      </c>
      <c r="I430" s="74">
        <f t="shared" si="6"/>
        <v>4.8</v>
      </c>
    </row>
    <row r="431" spans="1:9" x14ac:dyDescent="0.25">
      <c r="A431">
        <v>23068</v>
      </c>
      <c r="B431" s="72">
        <v>302</v>
      </c>
      <c r="C431" s="72">
        <v>7642</v>
      </c>
      <c r="D431" s="72">
        <v>8850</v>
      </c>
      <c r="E431" s="72">
        <v>27907</v>
      </c>
      <c r="F431" s="72">
        <v>7944</v>
      </c>
      <c r="G431" s="72">
        <v>36757</v>
      </c>
      <c r="H431" s="72" t="str">
        <f>VLOOKUP(A431,[1]Hoja1!$A$2:$D$1122,2)</f>
        <v>AYAPEL</v>
      </c>
      <c r="I431" s="74">
        <f t="shared" si="6"/>
        <v>3.7</v>
      </c>
    </row>
    <row r="432" spans="1:9" x14ac:dyDescent="0.25">
      <c r="A432">
        <v>23079</v>
      </c>
      <c r="B432" s="73">
        <v>97</v>
      </c>
      <c r="C432" s="73">
        <v>2647</v>
      </c>
      <c r="D432" s="73">
        <v>5734</v>
      </c>
      <c r="E432" s="73">
        <v>12604</v>
      </c>
      <c r="F432" s="73">
        <v>2744</v>
      </c>
      <c r="G432" s="73">
        <v>18338</v>
      </c>
      <c r="H432" s="73" t="str">
        <f>VLOOKUP(A432,[1]Hoja1!$A$2:$D$1122,2)</f>
        <v>BUENAVISTA</v>
      </c>
      <c r="I432" s="74">
        <f t="shared" si="6"/>
        <v>4.8</v>
      </c>
    </row>
    <row r="433" spans="1:9" x14ac:dyDescent="0.25">
      <c r="A433">
        <v>23090</v>
      </c>
      <c r="B433" s="73">
        <v>136</v>
      </c>
      <c r="C433" s="73">
        <v>1421</v>
      </c>
      <c r="D433" s="73">
        <v>8908</v>
      </c>
      <c r="E433" s="73">
        <v>5907</v>
      </c>
      <c r="F433" s="73">
        <v>1557</v>
      </c>
      <c r="G433" s="73">
        <v>14815</v>
      </c>
      <c r="H433" s="73" t="str">
        <f>VLOOKUP(A433,[1]Hoja1!$A$2:$D$1122,2)</f>
        <v>CANALETE</v>
      </c>
      <c r="I433" s="74">
        <f t="shared" si="6"/>
        <v>4.1999999999999993</v>
      </c>
    </row>
    <row r="434" spans="1:9" x14ac:dyDescent="0.25">
      <c r="A434">
        <v>23162</v>
      </c>
      <c r="B434" s="71">
        <v>274</v>
      </c>
      <c r="C434" s="71">
        <v>18374</v>
      </c>
      <c r="D434" s="71">
        <v>17300</v>
      </c>
      <c r="E434" s="71">
        <v>78459</v>
      </c>
      <c r="F434" s="71">
        <v>18648</v>
      </c>
      <c r="G434" s="71">
        <v>95759</v>
      </c>
      <c r="H434" s="71" t="str">
        <f>VLOOKUP(A434,[1]Hoja1!$A$2:$D$1122,2)</f>
        <v>CERET��</v>
      </c>
      <c r="I434" s="74">
        <f t="shared" si="6"/>
        <v>4.3</v>
      </c>
    </row>
    <row r="435" spans="1:9" x14ac:dyDescent="0.25">
      <c r="A435">
        <v>23168</v>
      </c>
      <c r="B435" s="73">
        <v>89</v>
      </c>
      <c r="C435" s="73">
        <v>1446</v>
      </c>
      <c r="D435" s="73">
        <v>3922</v>
      </c>
      <c r="E435" s="73">
        <v>9071</v>
      </c>
      <c r="F435" s="73">
        <v>1535</v>
      </c>
      <c r="G435" s="73">
        <v>12993</v>
      </c>
      <c r="H435" s="73" t="str">
        <f>VLOOKUP(A435,[1]Hoja1!$A$2:$D$1122,2)</f>
        <v>CHIM��</v>
      </c>
      <c r="I435" s="74">
        <f t="shared" si="6"/>
        <v>6.3</v>
      </c>
    </row>
    <row r="436" spans="1:9" x14ac:dyDescent="0.25">
      <c r="A436">
        <v>23182</v>
      </c>
      <c r="B436" s="73">
        <v>217</v>
      </c>
      <c r="C436" s="73">
        <v>5693</v>
      </c>
      <c r="D436" s="73">
        <v>14710</v>
      </c>
      <c r="E436" s="73">
        <v>27837</v>
      </c>
      <c r="F436" s="73">
        <v>5910</v>
      </c>
      <c r="G436" s="73">
        <v>42547</v>
      </c>
      <c r="H436" s="73" t="str">
        <f>VLOOKUP(A436,[1]Hoja1!$A$2:$D$1122,2)</f>
        <v>CHIN��</v>
      </c>
      <c r="I436" s="74">
        <f t="shared" si="6"/>
        <v>4.8999999999999995</v>
      </c>
    </row>
    <row r="437" spans="1:9" x14ac:dyDescent="0.25">
      <c r="A437">
        <v>23189</v>
      </c>
      <c r="B437" s="72">
        <v>481</v>
      </c>
      <c r="C437" s="72">
        <v>8554</v>
      </c>
      <c r="D437" s="72">
        <v>22941</v>
      </c>
      <c r="E437" s="72">
        <v>33177</v>
      </c>
      <c r="F437" s="72">
        <v>9035</v>
      </c>
      <c r="G437" s="72">
        <v>56118</v>
      </c>
      <c r="H437" s="72" t="str">
        <f>VLOOKUP(A437,[1]Hoja1!$A$2:$D$1122,2)</f>
        <v>CI��NAGA DE ORO</v>
      </c>
      <c r="I437" s="74">
        <f t="shared" si="6"/>
        <v>3.9</v>
      </c>
    </row>
    <row r="438" spans="1:9" x14ac:dyDescent="0.25">
      <c r="A438">
        <v>23300</v>
      </c>
      <c r="B438" s="73">
        <v>79</v>
      </c>
      <c r="C438" s="73">
        <v>2182</v>
      </c>
      <c r="D438" s="73">
        <v>5785</v>
      </c>
      <c r="E438" s="73">
        <v>10234</v>
      </c>
      <c r="F438" s="73">
        <v>2261</v>
      </c>
      <c r="G438" s="73">
        <v>16019</v>
      </c>
      <c r="H438" s="73" t="str">
        <f>VLOOKUP(A438,[1]Hoja1!$A$2:$D$1122,2)</f>
        <v>COTORRA</v>
      </c>
      <c r="I438" s="74">
        <f t="shared" si="6"/>
        <v>4.6999999999999993</v>
      </c>
    </row>
    <row r="439" spans="1:9" x14ac:dyDescent="0.25">
      <c r="A439">
        <v>23350</v>
      </c>
      <c r="B439" s="73">
        <v>170</v>
      </c>
      <c r="C439" s="73">
        <v>3350</v>
      </c>
      <c r="D439" s="73">
        <v>1202</v>
      </c>
      <c r="E439" s="73">
        <v>12490</v>
      </c>
      <c r="F439" s="73">
        <v>3520</v>
      </c>
      <c r="G439" s="73">
        <v>13692</v>
      </c>
      <c r="H439" s="73" t="str">
        <f>VLOOKUP(A439,[1]Hoja1!$A$2:$D$1122,2)</f>
        <v>LA APARTADA</v>
      </c>
      <c r="I439" s="74">
        <f t="shared" si="6"/>
        <v>3.8000000000000003</v>
      </c>
    </row>
    <row r="440" spans="1:9" x14ac:dyDescent="0.25">
      <c r="A440">
        <v>23417</v>
      </c>
      <c r="B440" s="71">
        <v>562</v>
      </c>
      <c r="C440" s="71">
        <v>17754</v>
      </c>
      <c r="D440" s="71">
        <v>27661</v>
      </c>
      <c r="E440" s="71">
        <v>70663</v>
      </c>
      <c r="F440" s="71">
        <v>18316</v>
      </c>
      <c r="G440" s="71">
        <v>98324</v>
      </c>
      <c r="H440" s="71" t="str">
        <f>VLOOKUP(A440,[1]Hoja1!$A$2:$D$1122,2)</f>
        <v>LORICA</v>
      </c>
      <c r="I440" s="74">
        <f t="shared" si="6"/>
        <v>4</v>
      </c>
    </row>
    <row r="441" spans="1:9" x14ac:dyDescent="0.25">
      <c r="A441">
        <v>23419</v>
      </c>
      <c r="B441" s="73">
        <v>194</v>
      </c>
      <c r="C441" s="73">
        <v>1688</v>
      </c>
      <c r="D441" s="73">
        <v>9380</v>
      </c>
      <c r="E441" s="73">
        <v>6487</v>
      </c>
      <c r="F441" s="73">
        <v>1882</v>
      </c>
      <c r="G441" s="73">
        <v>15867</v>
      </c>
      <c r="H441" s="73" t="str">
        <f>VLOOKUP(A441,[1]Hoja1!$A$2:$D$1122,2)</f>
        <v>LOS C��RDOBAS</v>
      </c>
      <c r="I441" s="74">
        <f t="shared" si="6"/>
        <v>3.9</v>
      </c>
    </row>
    <row r="442" spans="1:9" x14ac:dyDescent="0.25">
      <c r="A442">
        <v>23464</v>
      </c>
      <c r="B442" s="73">
        <v>39</v>
      </c>
      <c r="C442" s="73">
        <v>3088</v>
      </c>
      <c r="D442" s="73">
        <v>2847</v>
      </c>
      <c r="E442" s="73">
        <v>13347</v>
      </c>
      <c r="F442" s="73">
        <v>3127</v>
      </c>
      <c r="G442" s="73">
        <v>16194</v>
      </c>
      <c r="H442" s="73" t="str">
        <f>VLOOKUP(A442,[1]Hoja1!$A$2:$D$1122,2)</f>
        <v>MOMIL</v>
      </c>
      <c r="I442" s="74">
        <f t="shared" si="6"/>
        <v>4.3999999999999995</v>
      </c>
    </row>
    <row r="443" spans="1:9" x14ac:dyDescent="0.25">
      <c r="A443">
        <v>23466</v>
      </c>
      <c r="B443" s="71">
        <v>416</v>
      </c>
      <c r="C443" s="71">
        <v>17028</v>
      </c>
      <c r="D443" s="71">
        <v>8944</v>
      </c>
      <c r="E443" s="71">
        <v>62633</v>
      </c>
      <c r="F443" s="71">
        <v>17444</v>
      </c>
      <c r="G443" s="71">
        <v>71577</v>
      </c>
      <c r="H443" s="71" t="str">
        <f>VLOOKUP(A443,[1]Hoja1!$A$2:$D$1122,2)</f>
        <v>MONTELÍBANO</v>
      </c>
      <c r="I443" s="74">
        <f t="shared" si="6"/>
        <v>3.7</v>
      </c>
    </row>
    <row r="444" spans="1:9" x14ac:dyDescent="0.25">
      <c r="A444">
        <v>23500</v>
      </c>
      <c r="B444" s="73">
        <v>263</v>
      </c>
      <c r="C444" s="73">
        <v>2794</v>
      </c>
      <c r="D444" s="73">
        <v>15648</v>
      </c>
      <c r="E444" s="73">
        <v>9370</v>
      </c>
      <c r="F444" s="73">
        <v>3057</v>
      </c>
      <c r="G444" s="73">
        <v>25018</v>
      </c>
      <c r="H444" s="73" t="str">
        <f>VLOOKUP(A444,[1]Hoja1!$A$2:$D$1122,2)</f>
        <v>MOÑITOS</v>
      </c>
      <c r="I444" s="74">
        <f t="shared" si="6"/>
        <v>3.4</v>
      </c>
    </row>
    <row r="445" spans="1:9" x14ac:dyDescent="0.25">
      <c r="A445">
        <v>23555</v>
      </c>
      <c r="B445" s="72">
        <v>388</v>
      </c>
      <c r="C445" s="72">
        <v>11512</v>
      </c>
      <c r="D445" s="72">
        <v>12355</v>
      </c>
      <c r="E445" s="72">
        <v>46960</v>
      </c>
      <c r="F445" s="72">
        <v>11900</v>
      </c>
      <c r="G445" s="72">
        <v>59315</v>
      </c>
      <c r="H445" s="72" t="str">
        <f>VLOOKUP(A445,[1]Hoja1!$A$2:$D$1122,2)</f>
        <v>PLANETA RICA</v>
      </c>
      <c r="I445" s="74">
        <f t="shared" si="6"/>
        <v>4.0999999999999996</v>
      </c>
    </row>
    <row r="446" spans="1:9" x14ac:dyDescent="0.25">
      <c r="A446">
        <v>23570</v>
      </c>
      <c r="B446" s="73">
        <v>400</v>
      </c>
      <c r="C446" s="73">
        <v>3652</v>
      </c>
      <c r="D446" s="73">
        <v>12473</v>
      </c>
      <c r="E446" s="73">
        <v>14469</v>
      </c>
      <c r="F446" s="73">
        <v>4052</v>
      </c>
      <c r="G446" s="73">
        <v>26942</v>
      </c>
      <c r="H446" s="73" t="str">
        <f>VLOOKUP(A446,[1]Hoja1!$A$2:$D$1122,2)</f>
        <v>PUEBLO NUEVO</v>
      </c>
      <c r="I446" s="74">
        <f t="shared" si="6"/>
        <v>4</v>
      </c>
    </row>
    <row r="447" spans="1:9" x14ac:dyDescent="0.25">
      <c r="A447">
        <v>23574</v>
      </c>
      <c r="B447" s="73">
        <v>237</v>
      </c>
      <c r="C447" s="73">
        <v>1595</v>
      </c>
      <c r="D447" s="73">
        <v>12534</v>
      </c>
      <c r="E447" s="73">
        <v>6759</v>
      </c>
      <c r="F447" s="73">
        <v>1832</v>
      </c>
      <c r="G447" s="73">
        <v>19293</v>
      </c>
      <c r="H447" s="73" t="str">
        <f>VLOOKUP(A447,[1]Hoja1!$A$2:$D$1122,2)</f>
        <v>PUERTO ESCONDIDO</v>
      </c>
      <c r="I447" s="74">
        <f t="shared" si="6"/>
        <v>4.3</v>
      </c>
    </row>
    <row r="448" spans="1:9" x14ac:dyDescent="0.25">
      <c r="A448">
        <v>23580</v>
      </c>
      <c r="B448" s="73">
        <v>996</v>
      </c>
      <c r="C448" s="73">
        <v>4751</v>
      </c>
      <c r="D448" s="73">
        <v>14850</v>
      </c>
      <c r="E448" s="73">
        <v>20141</v>
      </c>
      <c r="F448" s="73">
        <v>5747</v>
      </c>
      <c r="G448" s="73">
        <v>34991</v>
      </c>
      <c r="H448" s="73" t="str">
        <f>VLOOKUP(A448,[1]Hoja1!$A$2:$D$1122,2)</f>
        <v>PUERTO LIBERTADOR</v>
      </c>
      <c r="I448" s="74">
        <f t="shared" si="6"/>
        <v>4.3</v>
      </c>
    </row>
    <row r="449" spans="1:9" x14ac:dyDescent="0.25">
      <c r="A449">
        <v>23586</v>
      </c>
      <c r="B449" s="73">
        <v>69</v>
      </c>
      <c r="C449" s="73">
        <v>2268</v>
      </c>
      <c r="D449" s="73">
        <v>4592</v>
      </c>
      <c r="E449" s="73">
        <v>10084</v>
      </c>
      <c r="F449" s="73">
        <v>2337</v>
      </c>
      <c r="G449" s="73">
        <v>14676</v>
      </c>
      <c r="H449" s="73" t="str">
        <f>VLOOKUP(A449,[1]Hoja1!$A$2:$D$1122,2)</f>
        <v>PURÍSIMA DE LA CONCEPCIÓN</v>
      </c>
      <c r="I449" s="74">
        <f t="shared" si="6"/>
        <v>4.5</v>
      </c>
    </row>
    <row r="450" spans="1:9" x14ac:dyDescent="0.25">
      <c r="A450">
        <v>23660</v>
      </c>
      <c r="B450" s="71">
        <v>463</v>
      </c>
      <c r="C450" s="71">
        <v>15832</v>
      </c>
      <c r="D450" s="71">
        <v>26594</v>
      </c>
      <c r="E450" s="71">
        <v>67067</v>
      </c>
      <c r="F450" s="71">
        <v>16295</v>
      </c>
      <c r="G450" s="71">
        <v>93661</v>
      </c>
      <c r="H450" s="71" t="str">
        <f>VLOOKUP(A450,[1]Hoja1!$A$2:$D$1122,2)</f>
        <v>SAHAG��N</v>
      </c>
      <c r="I450" s="74">
        <f t="shared" si="6"/>
        <v>4.3</v>
      </c>
    </row>
    <row r="451" spans="1:9" x14ac:dyDescent="0.25">
      <c r="A451">
        <v>23670</v>
      </c>
      <c r="B451" s="73">
        <v>875</v>
      </c>
      <c r="C451" s="73">
        <v>2924</v>
      </c>
      <c r="D451" s="73">
        <v>24238</v>
      </c>
      <c r="E451" s="73">
        <v>13820</v>
      </c>
      <c r="F451" s="73">
        <v>3799</v>
      </c>
      <c r="G451" s="73">
        <v>38058</v>
      </c>
      <c r="H451" s="73" t="str">
        <f>VLOOKUP(A451,[1]Hoja1!$A$2:$D$1122,2)</f>
        <v>SAN ANDRÉS DE SOTAVENTO</v>
      </c>
      <c r="I451" s="74">
        <f t="shared" ref="I451:I514" si="7">ROUNDUP(E451/C451,1)</f>
        <v>4.8</v>
      </c>
    </row>
    <row r="452" spans="1:9" x14ac:dyDescent="0.25">
      <c r="A452">
        <v>23672</v>
      </c>
      <c r="B452" s="73">
        <v>273</v>
      </c>
      <c r="C452" s="73">
        <v>5906</v>
      </c>
      <c r="D452" s="73">
        <v>5334</v>
      </c>
      <c r="E452" s="73">
        <v>23613</v>
      </c>
      <c r="F452" s="73">
        <v>6179</v>
      </c>
      <c r="G452" s="73">
        <v>28947</v>
      </c>
      <c r="H452" s="73" t="str">
        <f>VLOOKUP(A452,[1]Hoja1!$A$2:$D$1122,2)</f>
        <v>SAN ANTERO</v>
      </c>
      <c r="I452" s="74">
        <f t="shared" si="7"/>
        <v>4</v>
      </c>
    </row>
    <row r="453" spans="1:9" x14ac:dyDescent="0.25">
      <c r="A453">
        <v>23675</v>
      </c>
      <c r="B453" s="73">
        <v>133</v>
      </c>
      <c r="C453" s="73">
        <v>3681</v>
      </c>
      <c r="D453" s="73">
        <v>14751</v>
      </c>
      <c r="E453" s="73">
        <v>14633</v>
      </c>
      <c r="F453" s="73">
        <v>3814</v>
      </c>
      <c r="G453" s="73">
        <v>29384</v>
      </c>
      <c r="H453" s="73" t="str">
        <f>VLOOKUP(A453,[1]Hoja1!$A$2:$D$1122,2)</f>
        <v>SAN BERNARDO DEL VIENTO</v>
      </c>
      <c r="I453" s="74">
        <f t="shared" si="7"/>
        <v>4</v>
      </c>
    </row>
    <row r="454" spans="1:9" x14ac:dyDescent="0.25">
      <c r="A454">
        <v>23678</v>
      </c>
      <c r="B454" s="73">
        <v>178</v>
      </c>
      <c r="C454" s="73">
        <v>1968</v>
      </c>
      <c r="D454" s="73">
        <v>13970</v>
      </c>
      <c r="E454" s="73">
        <v>9461</v>
      </c>
      <c r="F454" s="73">
        <v>2146</v>
      </c>
      <c r="G454" s="73">
        <v>23431</v>
      </c>
      <c r="H454" s="73" t="str">
        <f>VLOOKUP(A454,[1]Hoja1!$A$2:$D$1122,2)</f>
        <v>SAN CARLOS</v>
      </c>
      <c r="I454" s="74">
        <f t="shared" si="7"/>
        <v>4.8999999999999995</v>
      </c>
    </row>
    <row r="455" spans="1:9" x14ac:dyDescent="0.25">
      <c r="A455">
        <v>23682</v>
      </c>
      <c r="B455" s="73">
        <v>164</v>
      </c>
      <c r="C455" s="73">
        <v>1733</v>
      </c>
      <c r="D455" s="73">
        <v>3454</v>
      </c>
      <c r="E455" s="73">
        <v>7341</v>
      </c>
      <c r="F455" s="73">
        <v>1897</v>
      </c>
      <c r="G455" s="73">
        <v>10795</v>
      </c>
      <c r="H455" s="73" t="str">
        <f>VLOOKUP(A455,[1]Hoja1!$A$2:$D$1122,2)</f>
        <v>SAN JOS�� DE UR��</v>
      </c>
      <c r="I455" s="74">
        <f t="shared" si="7"/>
        <v>4.3</v>
      </c>
    </row>
    <row r="456" spans="1:9" x14ac:dyDescent="0.25">
      <c r="A456">
        <v>23686</v>
      </c>
      <c r="B456" s="73">
        <v>300</v>
      </c>
      <c r="C456" s="73">
        <v>4631</v>
      </c>
      <c r="D456" s="73">
        <v>20589</v>
      </c>
      <c r="E456" s="73">
        <v>19892</v>
      </c>
      <c r="F456" s="73">
        <v>4931</v>
      </c>
      <c r="G456" s="73">
        <v>40481</v>
      </c>
      <c r="H456" s="73" t="str">
        <f>VLOOKUP(A456,[1]Hoja1!$A$2:$D$1122,2)</f>
        <v>SAN PELAYO</v>
      </c>
      <c r="I456" s="74">
        <f t="shared" si="7"/>
        <v>4.3</v>
      </c>
    </row>
    <row r="457" spans="1:9" x14ac:dyDescent="0.25">
      <c r="A457">
        <v>23807</v>
      </c>
      <c r="B457" s="71">
        <v>1578</v>
      </c>
      <c r="C457" s="71">
        <v>12560</v>
      </c>
      <c r="D457" s="71">
        <v>28687</v>
      </c>
      <c r="E457" s="71">
        <v>49784</v>
      </c>
      <c r="F457" s="71">
        <v>14138</v>
      </c>
      <c r="G457" s="71">
        <v>78471</v>
      </c>
      <c r="H457" s="71" t="str">
        <f>VLOOKUP(A457,[1]Hoja1!$A$2:$D$1122,2)</f>
        <v>TIERRALTA</v>
      </c>
      <c r="I457" s="74">
        <f t="shared" si="7"/>
        <v>4</v>
      </c>
    </row>
    <row r="458" spans="1:9" x14ac:dyDescent="0.25">
      <c r="A458">
        <v>23815</v>
      </c>
      <c r="B458" s="73">
        <v>89</v>
      </c>
      <c r="C458" s="73">
        <v>729</v>
      </c>
      <c r="D458" s="73">
        <v>4216</v>
      </c>
      <c r="E458" s="73">
        <v>8250</v>
      </c>
      <c r="F458" s="73">
        <v>818</v>
      </c>
      <c r="G458" s="73">
        <v>12466</v>
      </c>
      <c r="H458" s="73" t="str">
        <f>VLOOKUP(A458,[1]Hoja1!$A$2:$D$1122,2)</f>
        <v>TUCHÍN</v>
      </c>
      <c r="I458" s="74">
        <f t="shared" si="7"/>
        <v>11.4</v>
      </c>
    </row>
    <row r="459" spans="1:9" x14ac:dyDescent="0.25">
      <c r="A459">
        <v>23855</v>
      </c>
      <c r="B459" s="73">
        <v>988</v>
      </c>
      <c r="C459" s="73">
        <v>4896</v>
      </c>
      <c r="D459" s="73">
        <v>12655</v>
      </c>
      <c r="E459" s="73">
        <v>17797</v>
      </c>
      <c r="F459" s="73">
        <v>5884</v>
      </c>
      <c r="G459" s="73">
        <v>30452</v>
      </c>
      <c r="H459" s="73" t="str">
        <f>VLOOKUP(A459,[1]Hoja1!$A$2:$D$1122,2)</f>
        <v>VALENCIA</v>
      </c>
      <c r="I459" s="74">
        <f t="shared" si="7"/>
        <v>3.7</v>
      </c>
    </row>
    <row r="460" spans="1:9" x14ac:dyDescent="0.25">
      <c r="A460">
        <v>25001</v>
      </c>
      <c r="B460" s="73">
        <v>29</v>
      </c>
      <c r="C460" s="73">
        <v>3549</v>
      </c>
      <c r="D460" s="73">
        <v>2109</v>
      </c>
      <c r="E460" s="73">
        <v>8282</v>
      </c>
      <c r="F460" s="73">
        <v>3578</v>
      </c>
      <c r="G460" s="73">
        <v>10391</v>
      </c>
      <c r="H460" s="73" t="str">
        <f>VLOOKUP(A460,[1]Hoja1!$A$2:$D$1122,2)</f>
        <v>AGUA DE DIOS</v>
      </c>
      <c r="I460" s="74">
        <f t="shared" si="7"/>
        <v>2.4</v>
      </c>
    </row>
    <row r="461" spans="1:9" x14ac:dyDescent="0.25">
      <c r="A461">
        <v>25019</v>
      </c>
      <c r="B461" s="73">
        <v>25</v>
      </c>
      <c r="C461" s="73">
        <v>735</v>
      </c>
      <c r="D461" s="73">
        <v>3307</v>
      </c>
      <c r="E461" s="73">
        <v>2598</v>
      </c>
      <c r="F461" s="73">
        <v>760</v>
      </c>
      <c r="G461" s="73">
        <v>5905</v>
      </c>
      <c r="H461" s="73" t="str">
        <f>VLOOKUP(A461,[1]Hoja1!$A$2:$D$1122,2)</f>
        <v>ALB��N</v>
      </c>
      <c r="I461" s="74">
        <f t="shared" si="7"/>
        <v>3.6</v>
      </c>
    </row>
    <row r="462" spans="1:9" x14ac:dyDescent="0.25">
      <c r="A462">
        <v>25035</v>
      </c>
      <c r="B462" s="73">
        <v>69</v>
      </c>
      <c r="C462" s="73">
        <v>2596</v>
      </c>
      <c r="D462" s="73">
        <v>5855</v>
      </c>
      <c r="E462" s="73">
        <v>6236</v>
      </c>
      <c r="F462" s="73">
        <v>2665</v>
      </c>
      <c r="G462" s="73">
        <v>12091</v>
      </c>
      <c r="H462" s="73" t="str">
        <f>VLOOKUP(A462,[1]Hoja1!$A$2:$D$1122,2)</f>
        <v>ANAPOIMA</v>
      </c>
      <c r="I462" s="74">
        <f t="shared" si="7"/>
        <v>2.5</v>
      </c>
    </row>
    <row r="463" spans="1:9" x14ac:dyDescent="0.25">
      <c r="A463">
        <v>25040</v>
      </c>
      <c r="B463" s="73">
        <v>42</v>
      </c>
      <c r="C463" s="73">
        <v>1570</v>
      </c>
      <c r="D463" s="73">
        <v>6352</v>
      </c>
      <c r="E463" s="73">
        <v>5747</v>
      </c>
      <c r="F463" s="73">
        <v>1612</v>
      </c>
      <c r="G463" s="73">
        <v>12099</v>
      </c>
      <c r="H463" s="73" t="str">
        <f>VLOOKUP(A463,[1]Hoja1!$A$2:$D$1122,2)</f>
        <v>ANOLAIMA</v>
      </c>
      <c r="I463" s="74">
        <f t="shared" si="7"/>
        <v>3.7</v>
      </c>
    </row>
    <row r="464" spans="1:9" x14ac:dyDescent="0.25">
      <c r="A464">
        <v>25053</v>
      </c>
      <c r="B464" s="73">
        <v>47</v>
      </c>
      <c r="C464" s="73">
        <v>1015</v>
      </c>
      <c r="D464" s="73">
        <v>5522</v>
      </c>
      <c r="E464" s="73">
        <v>4063</v>
      </c>
      <c r="F464" s="73">
        <v>1062</v>
      </c>
      <c r="G464" s="73">
        <v>9585</v>
      </c>
      <c r="H464" s="73" t="str">
        <f>VLOOKUP(A464,[1]Hoja1!$A$2:$D$1122,2)</f>
        <v>ARBEL��EZ</v>
      </c>
      <c r="I464" s="74">
        <f t="shared" si="7"/>
        <v>4.0999999999999996</v>
      </c>
    </row>
    <row r="465" spans="1:9" x14ac:dyDescent="0.25">
      <c r="A465">
        <v>25086</v>
      </c>
      <c r="B465" s="73">
        <v>120</v>
      </c>
      <c r="C465" s="73">
        <v>508</v>
      </c>
      <c r="D465" s="73">
        <v>508</v>
      </c>
      <c r="E465" s="73">
        <v>1208</v>
      </c>
      <c r="F465" s="73">
        <v>628</v>
      </c>
      <c r="G465" s="73">
        <v>1716</v>
      </c>
      <c r="H465" s="73" t="str">
        <f>VLOOKUP(A465,[1]Hoja1!$A$2:$D$1122,2)</f>
        <v>BELTR��N</v>
      </c>
      <c r="I465" s="74">
        <f t="shared" si="7"/>
        <v>2.4</v>
      </c>
    </row>
    <row r="466" spans="1:9" x14ac:dyDescent="0.25">
      <c r="A466">
        <v>25095</v>
      </c>
      <c r="B466" s="73">
        <v>17</v>
      </c>
      <c r="C466" s="73">
        <v>216</v>
      </c>
      <c r="D466" s="73">
        <v>1739</v>
      </c>
      <c r="E466" s="73">
        <v>482</v>
      </c>
      <c r="F466" s="73">
        <v>233</v>
      </c>
      <c r="G466" s="73">
        <v>2221</v>
      </c>
      <c r="H466" s="73" t="str">
        <f>VLOOKUP(A466,[1]Hoja1!$A$2:$D$1122,2)</f>
        <v>BITUIMA</v>
      </c>
      <c r="I466" s="74">
        <f t="shared" si="7"/>
        <v>2.3000000000000003</v>
      </c>
    </row>
    <row r="467" spans="1:9" x14ac:dyDescent="0.25">
      <c r="A467">
        <v>25099</v>
      </c>
      <c r="B467" s="73">
        <v>45</v>
      </c>
      <c r="C467" s="73">
        <v>1694</v>
      </c>
      <c r="D467" s="73">
        <v>2003</v>
      </c>
      <c r="E467" s="73">
        <v>7636</v>
      </c>
      <c r="F467" s="73">
        <v>1739</v>
      </c>
      <c r="G467" s="73">
        <v>9639</v>
      </c>
      <c r="H467" s="73" t="str">
        <f>VLOOKUP(A467,[1]Hoja1!$A$2:$D$1122,2)</f>
        <v>BOJAC��</v>
      </c>
      <c r="I467" s="74">
        <f t="shared" si="7"/>
        <v>4.5999999999999996</v>
      </c>
    </row>
    <row r="468" spans="1:9" x14ac:dyDescent="0.25">
      <c r="A468">
        <v>25120</v>
      </c>
      <c r="B468" s="73">
        <v>86</v>
      </c>
      <c r="C468" s="73">
        <v>271</v>
      </c>
      <c r="D468" s="73">
        <v>3163</v>
      </c>
      <c r="E468" s="73">
        <v>1106</v>
      </c>
      <c r="F468" s="73">
        <v>357</v>
      </c>
      <c r="G468" s="73">
        <v>4269</v>
      </c>
      <c r="H468" s="73" t="str">
        <f>VLOOKUP(A468,[1]Hoja1!$A$2:$D$1122,2)</f>
        <v>CABRERA</v>
      </c>
      <c r="I468" s="74">
        <f t="shared" si="7"/>
        <v>4.0999999999999996</v>
      </c>
    </row>
    <row r="469" spans="1:9" x14ac:dyDescent="0.25">
      <c r="A469">
        <v>25123</v>
      </c>
      <c r="B469" s="73">
        <v>34</v>
      </c>
      <c r="C469" s="73">
        <v>1032</v>
      </c>
      <c r="D469" s="73">
        <v>5517</v>
      </c>
      <c r="E469" s="73">
        <v>3656</v>
      </c>
      <c r="F469" s="73">
        <v>1066</v>
      </c>
      <c r="G469" s="73">
        <v>9173</v>
      </c>
      <c r="H469" s="73" t="str">
        <f>VLOOKUP(A469,[1]Hoja1!$A$2:$D$1122,2)</f>
        <v>CACHIPAY</v>
      </c>
      <c r="I469" s="74">
        <f t="shared" si="7"/>
        <v>3.6</v>
      </c>
    </row>
    <row r="470" spans="1:9" x14ac:dyDescent="0.25">
      <c r="A470">
        <v>25126</v>
      </c>
      <c r="B470" s="70">
        <v>206</v>
      </c>
      <c r="C470" s="70">
        <v>9861</v>
      </c>
      <c r="D470" s="70">
        <v>10072</v>
      </c>
      <c r="E470" s="70">
        <v>70439</v>
      </c>
      <c r="F470" s="70">
        <v>10067</v>
      </c>
      <c r="G470" s="70">
        <v>80511</v>
      </c>
      <c r="H470" s="70" t="str">
        <f>VLOOKUP(A470,[1]Hoja1!$A$2:$D$1122,2)</f>
        <v>CAJICÁ</v>
      </c>
      <c r="I470" s="74">
        <f t="shared" si="7"/>
        <v>7.1999999999999993</v>
      </c>
    </row>
    <row r="471" spans="1:9" x14ac:dyDescent="0.25">
      <c r="A471">
        <v>25148</v>
      </c>
      <c r="B471" s="73">
        <v>209</v>
      </c>
      <c r="C471" s="73">
        <v>1433</v>
      </c>
      <c r="D471" s="73">
        <v>6446</v>
      </c>
      <c r="E471" s="73">
        <v>3814</v>
      </c>
      <c r="F471" s="73">
        <v>1642</v>
      </c>
      <c r="G471" s="73">
        <v>10260</v>
      </c>
      <c r="H471" s="73" t="str">
        <f>VLOOKUP(A471,[1]Hoja1!$A$2:$D$1122,2)</f>
        <v>CAPARRAP��</v>
      </c>
      <c r="I471" s="74">
        <f t="shared" si="7"/>
        <v>2.7</v>
      </c>
    </row>
    <row r="472" spans="1:9" x14ac:dyDescent="0.25">
      <c r="A472">
        <v>25151</v>
      </c>
      <c r="B472" s="73">
        <v>27</v>
      </c>
      <c r="C472" s="73">
        <v>1510</v>
      </c>
      <c r="D472" s="73">
        <v>8854</v>
      </c>
      <c r="E472" s="73">
        <v>6574</v>
      </c>
      <c r="F472" s="73">
        <v>1537</v>
      </c>
      <c r="G472" s="73">
        <v>15428</v>
      </c>
      <c r="H472" s="73" t="str">
        <f>VLOOKUP(A472,[1]Hoja1!$A$2:$D$1122,2)</f>
        <v>C��QUEZA</v>
      </c>
      <c r="I472" s="74">
        <f t="shared" si="7"/>
        <v>4.3999999999999995</v>
      </c>
    </row>
    <row r="473" spans="1:9" x14ac:dyDescent="0.25">
      <c r="A473">
        <v>25154</v>
      </c>
      <c r="B473" s="73">
        <v>40</v>
      </c>
      <c r="C473" s="73">
        <v>636</v>
      </c>
      <c r="D473" s="73">
        <v>5252</v>
      </c>
      <c r="E473" s="73">
        <v>2073</v>
      </c>
      <c r="F473" s="73">
        <v>676</v>
      </c>
      <c r="G473" s="73">
        <v>7325</v>
      </c>
      <c r="H473" s="73" t="str">
        <f>VLOOKUP(A473,[1]Hoja1!$A$2:$D$1122,2)</f>
        <v>CARMEN DE CARUPA</v>
      </c>
      <c r="I473" s="74">
        <f t="shared" si="7"/>
        <v>3.3000000000000003</v>
      </c>
    </row>
    <row r="474" spans="1:9" x14ac:dyDescent="0.25">
      <c r="A474">
        <v>25168</v>
      </c>
      <c r="B474" s="73">
        <v>17</v>
      </c>
      <c r="C474" s="73">
        <v>302</v>
      </c>
      <c r="D474" s="73">
        <v>2473</v>
      </c>
      <c r="E474" s="73">
        <v>843</v>
      </c>
      <c r="F474" s="73">
        <v>319</v>
      </c>
      <c r="G474" s="73">
        <v>3316</v>
      </c>
      <c r="H474" s="73" t="str">
        <f>VLOOKUP(A474,[1]Hoja1!$A$2:$D$1122,2)</f>
        <v>CHAGUAN��</v>
      </c>
      <c r="I474" s="74">
        <f t="shared" si="7"/>
        <v>2.8000000000000003</v>
      </c>
    </row>
    <row r="475" spans="1:9" x14ac:dyDescent="0.25">
      <c r="A475">
        <v>25175</v>
      </c>
      <c r="B475" s="70">
        <v>282</v>
      </c>
      <c r="C475" s="70">
        <v>17108</v>
      </c>
      <c r="D475" s="70">
        <v>10982</v>
      </c>
      <c r="E475" s="70">
        <v>117686</v>
      </c>
      <c r="F475" s="70">
        <v>17390</v>
      </c>
      <c r="G475" s="70">
        <v>128668</v>
      </c>
      <c r="H475" s="70" t="str">
        <f>VLOOKUP(A475,[1]Hoja1!$A$2:$D$1122,2)</f>
        <v>CHÍA</v>
      </c>
      <c r="I475" s="74">
        <f t="shared" si="7"/>
        <v>6.8999999999999995</v>
      </c>
    </row>
    <row r="476" spans="1:9" x14ac:dyDescent="0.25">
      <c r="A476">
        <v>25178</v>
      </c>
      <c r="B476" s="73">
        <v>72</v>
      </c>
      <c r="C476" s="73">
        <v>595</v>
      </c>
      <c r="D476" s="73">
        <v>5926</v>
      </c>
      <c r="E476" s="73">
        <v>2693</v>
      </c>
      <c r="F476" s="73">
        <v>667</v>
      </c>
      <c r="G476" s="73">
        <v>8619</v>
      </c>
      <c r="H476" s="73" t="str">
        <f>VLOOKUP(A476,[1]Hoja1!$A$2:$D$1122,2)</f>
        <v>CHIPAQUE</v>
      </c>
      <c r="I476" s="74">
        <f t="shared" si="7"/>
        <v>4.5999999999999996</v>
      </c>
    </row>
    <row r="477" spans="1:9" x14ac:dyDescent="0.25">
      <c r="A477">
        <v>25181</v>
      </c>
      <c r="B477" s="73">
        <v>35</v>
      </c>
      <c r="C477" s="73">
        <v>1138</v>
      </c>
      <c r="D477" s="73">
        <v>6358</v>
      </c>
      <c r="E477" s="73">
        <v>4002</v>
      </c>
      <c r="F477" s="73">
        <v>1173</v>
      </c>
      <c r="G477" s="73">
        <v>10360</v>
      </c>
      <c r="H477" s="73" t="str">
        <f>VLOOKUP(A477,[1]Hoja1!$A$2:$D$1122,2)</f>
        <v>CHOACH��</v>
      </c>
      <c r="I477" s="74">
        <f t="shared" si="7"/>
        <v>3.6</v>
      </c>
    </row>
    <row r="478" spans="1:9" x14ac:dyDescent="0.25">
      <c r="A478">
        <v>25183</v>
      </c>
      <c r="B478" s="73">
        <v>92</v>
      </c>
      <c r="C478" s="73">
        <v>1236</v>
      </c>
      <c r="D478" s="73">
        <v>9367</v>
      </c>
      <c r="E478" s="73">
        <v>10233</v>
      </c>
      <c r="F478" s="73">
        <v>1328</v>
      </c>
      <c r="G478" s="73">
        <v>19600</v>
      </c>
      <c r="H478" s="73" t="str">
        <f>VLOOKUP(A478,[1]Hoja1!$A$2:$D$1122,2)</f>
        <v>CHOCONTÁ</v>
      </c>
      <c r="I478" s="74">
        <f t="shared" si="7"/>
        <v>8.2999999999999989</v>
      </c>
    </row>
    <row r="479" spans="1:9" x14ac:dyDescent="0.25">
      <c r="A479">
        <v>25200</v>
      </c>
      <c r="B479" s="73">
        <v>52</v>
      </c>
      <c r="C479" s="73">
        <v>2341</v>
      </c>
      <c r="D479" s="73">
        <v>8699</v>
      </c>
      <c r="E479" s="73">
        <v>12094</v>
      </c>
      <c r="F479" s="73">
        <v>2393</v>
      </c>
      <c r="G479" s="73">
        <v>20793</v>
      </c>
      <c r="H479" s="73" t="str">
        <f>VLOOKUP(A479,[1]Hoja1!$A$2:$D$1122,2)</f>
        <v>COGUA</v>
      </c>
      <c r="I479" s="74">
        <f t="shared" si="7"/>
        <v>5.1999999999999993</v>
      </c>
    </row>
    <row r="480" spans="1:9" x14ac:dyDescent="0.25">
      <c r="A480">
        <v>25214</v>
      </c>
      <c r="B480" s="72">
        <v>395</v>
      </c>
      <c r="C480" s="72">
        <v>4216</v>
      </c>
      <c r="D480" s="72">
        <v>11164</v>
      </c>
      <c r="E480" s="72">
        <v>20129</v>
      </c>
      <c r="F480" s="72">
        <v>4611</v>
      </c>
      <c r="G480" s="72">
        <v>31293</v>
      </c>
      <c r="H480" s="72" t="str">
        <f>VLOOKUP(A480,[1]Hoja1!$A$2:$D$1122,2)</f>
        <v>COTA</v>
      </c>
      <c r="I480" s="74">
        <f t="shared" si="7"/>
        <v>4.8</v>
      </c>
    </row>
    <row r="481" spans="1:9" x14ac:dyDescent="0.25">
      <c r="A481">
        <v>25224</v>
      </c>
      <c r="B481" s="73">
        <v>40</v>
      </c>
      <c r="C481" s="73">
        <v>337</v>
      </c>
      <c r="D481" s="73">
        <v>5874</v>
      </c>
      <c r="E481" s="73">
        <v>1128</v>
      </c>
      <c r="F481" s="73">
        <v>377</v>
      </c>
      <c r="G481" s="73">
        <v>7002</v>
      </c>
      <c r="H481" s="73" t="str">
        <f>VLOOKUP(A481,[1]Hoja1!$A$2:$D$1122,2)</f>
        <v>CUCUNUB��</v>
      </c>
      <c r="I481" s="74">
        <f t="shared" si="7"/>
        <v>3.4</v>
      </c>
    </row>
    <row r="482" spans="1:9" x14ac:dyDescent="0.25">
      <c r="A482">
        <v>25245</v>
      </c>
      <c r="B482" s="73">
        <v>53</v>
      </c>
      <c r="C482" s="73">
        <v>3416</v>
      </c>
      <c r="D482" s="73">
        <v>10739</v>
      </c>
      <c r="E482" s="73">
        <v>11760</v>
      </c>
      <c r="F482" s="73">
        <v>3469</v>
      </c>
      <c r="G482" s="73">
        <v>22499</v>
      </c>
      <c r="H482" s="73" t="str">
        <f>VLOOKUP(A482,[1]Hoja1!$A$2:$D$1122,2)</f>
        <v>EL COLEGIO</v>
      </c>
      <c r="I482" s="74">
        <f t="shared" si="7"/>
        <v>3.5</v>
      </c>
    </row>
    <row r="483" spans="1:9" x14ac:dyDescent="0.25">
      <c r="A483">
        <v>25258</v>
      </c>
      <c r="B483" s="73">
        <v>46</v>
      </c>
      <c r="C483" s="73">
        <v>299</v>
      </c>
      <c r="D483" s="73">
        <v>2781</v>
      </c>
      <c r="E483" s="73">
        <v>677</v>
      </c>
      <c r="F483" s="73">
        <v>345</v>
      </c>
      <c r="G483" s="73">
        <v>3458</v>
      </c>
      <c r="H483" s="73" t="str">
        <f>VLOOKUP(A483,[1]Hoja1!$A$2:$D$1122,2)</f>
        <v>EL PE����N</v>
      </c>
      <c r="I483" s="74">
        <f t="shared" si="7"/>
        <v>2.3000000000000003</v>
      </c>
    </row>
    <row r="484" spans="1:9" x14ac:dyDescent="0.25">
      <c r="A484">
        <v>25260</v>
      </c>
      <c r="B484" s="73">
        <v>25</v>
      </c>
      <c r="C484" s="73">
        <v>3329</v>
      </c>
      <c r="D484" s="73">
        <v>2557</v>
      </c>
      <c r="E484" s="73">
        <v>19304</v>
      </c>
      <c r="F484" s="73">
        <v>3354</v>
      </c>
      <c r="G484" s="73">
        <v>21861</v>
      </c>
      <c r="H484" s="73" t="str">
        <f>VLOOKUP(A484,[1]Hoja1!$A$2:$D$1122,2)</f>
        <v>EL ROSAL</v>
      </c>
      <c r="I484" s="74">
        <f t="shared" si="7"/>
        <v>5.8</v>
      </c>
    </row>
    <row r="485" spans="1:9" x14ac:dyDescent="0.25">
      <c r="A485">
        <v>25269</v>
      </c>
      <c r="B485" s="71">
        <v>159</v>
      </c>
      <c r="C485" s="71">
        <v>21550</v>
      </c>
      <c r="D485" s="71">
        <v>6632</v>
      </c>
      <c r="E485" s="71">
        <v>128160</v>
      </c>
      <c r="F485" s="71">
        <v>21709</v>
      </c>
      <c r="G485" s="71">
        <v>134792</v>
      </c>
      <c r="H485" s="71" t="str">
        <f>VLOOKUP(A485,[1]Hoja1!$A$2:$D$1122,2)</f>
        <v>FACATATIVÁ</v>
      </c>
      <c r="I485" s="74">
        <f t="shared" si="7"/>
        <v>6</v>
      </c>
    </row>
    <row r="486" spans="1:9" x14ac:dyDescent="0.25">
      <c r="A486">
        <v>25279</v>
      </c>
      <c r="B486" s="73">
        <v>44</v>
      </c>
      <c r="C486" s="73">
        <v>1191</v>
      </c>
      <c r="D486" s="73">
        <v>6171</v>
      </c>
      <c r="E486" s="73">
        <v>4571</v>
      </c>
      <c r="F486" s="73">
        <v>1235</v>
      </c>
      <c r="G486" s="73">
        <v>10742</v>
      </c>
      <c r="H486" s="73" t="str">
        <f>VLOOKUP(A486,[1]Hoja1!$A$2:$D$1122,2)</f>
        <v>F��MEQUE</v>
      </c>
      <c r="I486" s="74">
        <f t="shared" si="7"/>
        <v>3.9</v>
      </c>
    </row>
    <row r="487" spans="1:9" x14ac:dyDescent="0.25">
      <c r="A487">
        <v>25281</v>
      </c>
      <c r="B487" s="73">
        <v>24</v>
      </c>
      <c r="C487" s="73">
        <v>399</v>
      </c>
      <c r="D487" s="73">
        <v>4221</v>
      </c>
      <c r="E487" s="73">
        <v>1335</v>
      </c>
      <c r="F487" s="73">
        <v>423</v>
      </c>
      <c r="G487" s="73">
        <v>5556</v>
      </c>
      <c r="H487" s="73" t="str">
        <f>VLOOKUP(A487,[1]Hoja1!$A$2:$D$1122,2)</f>
        <v>FOSCA</v>
      </c>
      <c r="I487" s="74">
        <f t="shared" si="7"/>
        <v>3.4</v>
      </c>
    </row>
    <row r="488" spans="1:9" x14ac:dyDescent="0.25">
      <c r="A488">
        <v>25286</v>
      </c>
      <c r="B488" s="71">
        <v>72</v>
      </c>
      <c r="C488" s="71">
        <v>16356</v>
      </c>
      <c r="D488" s="71">
        <v>1764</v>
      </c>
      <c r="E488" s="71">
        <v>88863</v>
      </c>
      <c r="F488" s="71">
        <v>16428</v>
      </c>
      <c r="G488" s="71">
        <v>90627</v>
      </c>
      <c r="H488" s="71" t="str">
        <f>VLOOKUP(A488,[1]Hoja1!$A$2:$D$1122,2)</f>
        <v>FUNZA</v>
      </c>
      <c r="I488" s="74">
        <f t="shared" si="7"/>
        <v>5.5</v>
      </c>
    </row>
    <row r="489" spans="1:9" x14ac:dyDescent="0.25">
      <c r="A489">
        <v>25288</v>
      </c>
      <c r="B489" s="73">
        <v>14</v>
      </c>
      <c r="C489" s="73">
        <v>241</v>
      </c>
      <c r="D489" s="73">
        <v>3926</v>
      </c>
      <c r="E489" s="73">
        <v>918</v>
      </c>
      <c r="F489" s="73">
        <v>255</v>
      </c>
      <c r="G489" s="73">
        <v>4844</v>
      </c>
      <c r="H489" s="73" t="str">
        <f>VLOOKUP(A489,[1]Hoja1!$A$2:$D$1122,2)</f>
        <v>F��QUENE</v>
      </c>
      <c r="I489" s="74">
        <f t="shared" si="7"/>
        <v>3.9</v>
      </c>
    </row>
    <row r="490" spans="1:9" x14ac:dyDescent="0.25">
      <c r="A490">
        <v>25290</v>
      </c>
      <c r="B490" s="71">
        <v>105</v>
      </c>
      <c r="C490" s="71">
        <v>27926</v>
      </c>
      <c r="D490" s="71">
        <v>15243</v>
      </c>
      <c r="E490" s="71">
        <v>116308</v>
      </c>
      <c r="F490" s="71">
        <v>28031</v>
      </c>
      <c r="G490" s="71">
        <v>131551</v>
      </c>
      <c r="H490" s="71" t="str">
        <f>VLOOKUP(A490,[1]Hoja1!$A$2:$D$1122,2)</f>
        <v>FUSAGASUG��</v>
      </c>
      <c r="I490" s="74">
        <f t="shared" si="7"/>
        <v>4.1999999999999993</v>
      </c>
    </row>
    <row r="491" spans="1:9" x14ac:dyDescent="0.25">
      <c r="A491">
        <v>25293</v>
      </c>
      <c r="B491" s="73">
        <v>100</v>
      </c>
      <c r="C491" s="73">
        <v>569</v>
      </c>
      <c r="D491" s="73">
        <v>2684</v>
      </c>
      <c r="E491" s="73">
        <v>1659</v>
      </c>
      <c r="F491" s="73">
        <v>669</v>
      </c>
      <c r="G491" s="73">
        <v>4343</v>
      </c>
      <c r="H491" s="73" t="str">
        <f>VLOOKUP(A491,[1]Hoja1!$A$2:$D$1122,2)</f>
        <v>GACHAL��</v>
      </c>
      <c r="I491" s="74">
        <f t="shared" si="7"/>
        <v>3</v>
      </c>
    </row>
    <row r="492" spans="1:9" x14ac:dyDescent="0.25">
      <c r="A492">
        <v>25295</v>
      </c>
      <c r="B492" s="73">
        <v>24</v>
      </c>
      <c r="C492" s="73">
        <v>1559</v>
      </c>
      <c r="D492" s="73">
        <v>4625</v>
      </c>
      <c r="E492" s="73">
        <v>11962</v>
      </c>
      <c r="F492" s="73">
        <v>1583</v>
      </c>
      <c r="G492" s="73">
        <v>16587</v>
      </c>
      <c r="H492" s="73" t="str">
        <f>VLOOKUP(A492,[1]Hoja1!$A$2:$D$1122,2)</f>
        <v>GACHANCIPÁ</v>
      </c>
      <c r="I492" s="74">
        <f t="shared" si="7"/>
        <v>7.6999999999999993</v>
      </c>
    </row>
    <row r="493" spans="1:9" x14ac:dyDescent="0.25">
      <c r="A493">
        <v>25297</v>
      </c>
      <c r="B493" s="73">
        <v>66</v>
      </c>
      <c r="C493" s="73">
        <v>934</v>
      </c>
      <c r="D493" s="73">
        <v>4902</v>
      </c>
      <c r="E493" s="73">
        <v>3156</v>
      </c>
      <c r="F493" s="73">
        <v>1000</v>
      </c>
      <c r="G493" s="73">
        <v>8058</v>
      </c>
      <c r="H493" s="73" t="str">
        <f>VLOOKUP(A493,[1]Hoja1!$A$2:$D$1122,2)</f>
        <v>GACHET��</v>
      </c>
      <c r="I493" s="74">
        <f t="shared" si="7"/>
        <v>3.4</v>
      </c>
    </row>
    <row r="494" spans="1:9" x14ac:dyDescent="0.25">
      <c r="A494">
        <v>25299</v>
      </c>
      <c r="B494" s="73">
        <v>27</v>
      </c>
      <c r="C494" s="73">
        <v>261</v>
      </c>
      <c r="D494" s="73">
        <v>2368</v>
      </c>
      <c r="E494" s="73">
        <v>658</v>
      </c>
      <c r="F494" s="73">
        <v>288</v>
      </c>
      <c r="G494" s="73">
        <v>3026</v>
      </c>
      <c r="H494" s="73" t="str">
        <f>VLOOKUP(A494,[1]Hoja1!$A$2:$D$1122,2)</f>
        <v>GAMA</v>
      </c>
      <c r="I494" s="74">
        <f t="shared" si="7"/>
        <v>2.6</v>
      </c>
    </row>
    <row r="495" spans="1:9" x14ac:dyDescent="0.25">
      <c r="A495">
        <v>25307</v>
      </c>
      <c r="B495" s="71">
        <v>194</v>
      </c>
      <c r="C495" s="71">
        <v>24806</v>
      </c>
      <c r="D495" s="71">
        <v>2012</v>
      </c>
      <c r="E495" s="71">
        <v>89456</v>
      </c>
      <c r="F495" s="71">
        <v>25000</v>
      </c>
      <c r="G495" s="71">
        <v>91468</v>
      </c>
      <c r="H495" s="71" t="str">
        <f>VLOOKUP(A495,[1]Hoja1!$A$2:$D$1122,2)</f>
        <v>GIRARDOT</v>
      </c>
      <c r="I495" s="74">
        <f t="shared" si="7"/>
        <v>3.7</v>
      </c>
    </row>
    <row r="496" spans="1:9" x14ac:dyDescent="0.25">
      <c r="A496">
        <v>25312</v>
      </c>
      <c r="B496" s="73">
        <v>19</v>
      </c>
      <c r="C496" s="73">
        <v>656</v>
      </c>
      <c r="D496" s="73">
        <v>4051</v>
      </c>
      <c r="E496" s="73">
        <v>2846</v>
      </c>
      <c r="F496" s="73">
        <v>675</v>
      </c>
      <c r="G496" s="73">
        <v>6897</v>
      </c>
      <c r="H496" s="73" t="str">
        <f>VLOOKUP(A496,[1]Hoja1!$A$2:$D$1122,2)</f>
        <v>GRANADA</v>
      </c>
      <c r="I496" s="74">
        <f t="shared" si="7"/>
        <v>4.3999999999999995</v>
      </c>
    </row>
    <row r="497" spans="1:9" x14ac:dyDescent="0.25">
      <c r="A497">
        <v>25317</v>
      </c>
      <c r="B497" s="73">
        <v>28</v>
      </c>
      <c r="C497" s="73">
        <v>978</v>
      </c>
      <c r="D497" s="73">
        <v>6472</v>
      </c>
      <c r="E497" s="73">
        <v>5921</v>
      </c>
      <c r="F497" s="73">
        <v>1006</v>
      </c>
      <c r="G497" s="73">
        <v>12393</v>
      </c>
      <c r="H497" s="73" t="str">
        <f>VLOOKUP(A497,[1]Hoja1!$A$2:$D$1122,2)</f>
        <v>GUACHET��</v>
      </c>
      <c r="I497" s="74">
        <f t="shared" si="7"/>
        <v>6.1</v>
      </c>
    </row>
    <row r="498" spans="1:9" x14ac:dyDescent="0.25">
      <c r="A498">
        <v>25320</v>
      </c>
      <c r="B498" s="73">
        <v>211</v>
      </c>
      <c r="C498" s="73">
        <v>5304</v>
      </c>
      <c r="D498" s="73">
        <v>7486</v>
      </c>
      <c r="E498" s="73">
        <v>16976</v>
      </c>
      <c r="F498" s="73">
        <v>5515</v>
      </c>
      <c r="G498" s="73">
        <v>24462</v>
      </c>
      <c r="H498" s="73" t="str">
        <f>VLOOKUP(A498,[1]Hoja1!$A$2:$D$1122,2)</f>
        <v>GUADUAS</v>
      </c>
      <c r="I498" s="74">
        <f t="shared" si="7"/>
        <v>3.3000000000000003</v>
      </c>
    </row>
    <row r="499" spans="1:9" x14ac:dyDescent="0.25">
      <c r="A499">
        <v>25322</v>
      </c>
      <c r="B499" s="73">
        <v>104</v>
      </c>
      <c r="C499" s="73">
        <v>1370</v>
      </c>
      <c r="D499" s="73">
        <v>8341</v>
      </c>
      <c r="E499" s="73">
        <v>6593</v>
      </c>
      <c r="F499" s="73">
        <v>1474</v>
      </c>
      <c r="G499" s="73">
        <v>14934</v>
      </c>
      <c r="H499" s="73" t="str">
        <f>VLOOKUP(A499,[1]Hoja1!$A$2:$D$1122,2)</f>
        <v>GUASCA</v>
      </c>
      <c r="I499" s="74">
        <f t="shared" si="7"/>
        <v>4.8999999999999995</v>
      </c>
    </row>
    <row r="500" spans="1:9" x14ac:dyDescent="0.25">
      <c r="A500">
        <v>25324</v>
      </c>
      <c r="B500" s="73">
        <v>32</v>
      </c>
      <c r="C500" s="73">
        <v>527</v>
      </c>
      <c r="D500" s="73">
        <v>516</v>
      </c>
      <c r="E500" s="73">
        <v>1454</v>
      </c>
      <c r="F500" s="73">
        <v>559</v>
      </c>
      <c r="G500" s="73">
        <v>1970</v>
      </c>
      <c r="H500" s="73" t="str">
        <f>VLOOKUP(A500,[1]Hoja1!$A$2:$D$1122,2)</f>
        <v>GUATAQU��</v>
      </c>
      <c r="I500" s="74">
        <f t="shared" si="7"/>
        <v>2.8000000000000003</v>
      </c>
    </row>
    <row r="501" spans="1:9" x14ac:dyDescent="0.25">
      <c r="A501">
        <v>25326</v>
      </c>
      <c r="B501" s="73">
        <v>40</v>
      </c>
      <c r="C501" s="73">
        <v>640</v>
      </c>
      <c r="D501" s="73">
        <v>3924</v>
      </c>
      <c r="E501" s="73">
        <v>2209</v>
      </c>
      <c r="F501" s="73">
        <v>680</v>
      </c>
      <c r="G501" s="73">
        <v>6133</v>
      </c>
      <c r="H501" s="73" t="str">
        <f>VLOOKUP(A501,[1]Hoja1!$A$2:$D$1122,2)</f>
        <v>GUATAVITA</v>
      </c>
      <c r="I501" s="74">
        <f t="shared" si="7"/>
        <v>3.5</v>
      </c>
    </row>
    <row r="502" spans="1:9" x14ac:dyDescent="0.25">
      <c r="A502">
        <v>25328</v>
      </c>
      <c r="B502" s="73">
        <v>14</v>
      </c>
      <c r="C502" s="73">
        <v>368</v>
      </c>
      <c r="D502" s="73">
        <v>2553</v>
      </c>
      <c r="E502" s="73">
        <v>1043</v>
      </c>
      <c r="F502" s="73">
        <v>382</v>
      </c>
      <c r="G502" s="73">
        <v>3596</v>
      </c>
      <c r="H502" s="73" t="str">
        <f>VLOOKUP(A502,[1]Hoja1!$A$2:$D$1122,2)</f>
        <v>GUAYABAL DE S��QUIMA</v>
      </c>
      <c r="I502" s="74">
        <f t="shared" si="7"/>
        <v>2.9</v>
      </c>
    </row>
    <row r="503" spans="1:9" x14ac:dyDescent="0.25">
      <c r="A503">
        <v>25335</v>
      </c>
      <c r="B503" s="73">
        <v>122</v>
      </c>
      <c r="C503" s="73">
        <v>674</v>
      </c>
      <c r="D503" s="73">
        <v>2938</v>
      </c>
      <c r="E503" s="73">
        <v>2866</v>
      </c>
      <c r="F503" s="73">
        <v>796</v>
      </c>
      <c r="G503" s="73">
        <v>5804</v>
      </c>
      <c r="H503" s="73" t="str">
        <f>VLOOKUP(A503,[1]Hoja1!$A$2:$D$1122,2)</f>
        <v>GUAYABETAL</v>
      </c>
      <c r="I503" s="74">
        <f t="shared" si="7"/>
        <v>4.3</v>
      </c>
    </row>
    <row r="504" spans="1:9" x14ac:dyDescent="0.25">
      <c r="A504">
        <v>25339</v>
      </c>
      <c r="B504" s="73">
        <v>61</v>
      </c>
      <c r="C504" s="73">
        <v>372</v>
      </c>
      <c r="D504" s="73">
        <v>2292</v>
      </c>
      <c r="E504" s="73">
        <v>1012</v>
      </c>
      <c r="F504" s="73">
        <v>433</v>
      </c>
      <c r="G504" s="73">
        <v>3304</v>
      </c>
      <c r="H504" s="73" t="str">
        <f>VLOOKUP(A504,[1]Hoja1!$A$2:$D$1122,2)</f>
        <v>GUTI��RREZ</v>
      </c>
      <c r="I504" s="74">
        <f t="shared" si="7"/>
        <v>2.8000000000000003</v>
      </c>
    </row>
    <row r="505" spans="1:9" x14ac:dyDescent="0.25">
      <c r="A505">
        <v>25368</v>
      </c>
      <c r="B505" s="73">
        <v>85</v>
      </c>
      <c r="C505" s="73">
        <v>212</v>
      </c>
      <c r="D505" s="73">
        <v>1236</v>
      </c>
      <c r="E505" s="73">
        <v>788</v>
      </c>
      <c r="F505" s="73">
        <v>297</v>
      </c>
      <c r="G505" s="73">
        <v>2024</v>
      </c>
      <c r="H505" s="73" t="str">
        <f>VLOOKUP(A505,[1]Hoja1!$A$2:$D$1122,2)</f>
        <v>JERUSALÉN</v>
      </c>
      <c r="I505" s="74">
        <f t="shared" si="7"/>
        <v>3.8000000000000003</v>
      </c>
    </row>
    <row r="506" spans="1:9" x14ac:dyDescent="0.25">
      <c r="A506">
        <v>25372</v>
      </c>
      <c r="B506" s="73">
        <v>47</v>
      </c>
      <c r="C506" s="73">
        <v>515</v>
      </c>
      <c r="D506" s="73">
        <v>4155</v>
      </c>
      <c r="E506" s="73">
        <v>1041</v>
      </c>
      <c r="F506" s="73">
        <v>562</v>
      </c>
      <c r="G506" s="73">
        <v>5196</v>
      </c>
      <c r="H506" s="73" t="str">
        <f>VLOOKUP(A506,[1]Hoja1!$A$2:$D$1122,2)</f>
        <v>JUN��N</v>
      </c>
      <c r="I506" s="74">
        <f t="shared" si="7"/>
        <v>2.1</v>
      </c>
    </row>
    <row r="507" spans="1:9" x14ac:dyDescent="0.25">
      <c r="A507">
        <v>25377</v>
      </c>
      <c r="B507" s="73">
        <v>216</v>
      </c>
      <c r="C507" s="73">
        <v>3252</v>
      </c>
      <c r="D507" s="73">
        <v>12220</v>
      </c>
      <c r="E507" s="73">
        <v>16157</v>
      </c>
      <c r="F507" s="73">
        <v>3468</v>
      </c>
      <c r="G507" s="73">
        <v>28377</v>
      </c>
      <c r="H507" s="73" t="str">
        <f>VLOOKUP(A507,[1]Hoja1!$A$2:$D$1122,2)</f>
        <v>LA CALERA</v>
      </c>
      <c r="I507" s="74">
        <f t="shared" si="7"/>
        <v>5</v>
      </c>
    </row>
    <row r="508" spans="1:9" x14ac:dyDescent="0.25">
      <c r="A508">
        <v>25386</v>
      </c>
      <c r="B508" s="73">
        <v>60</v>
      </c>
      <c r="C508" s="73">
        <v>4850</v>
      </c>
      <c r="D508" s="73">
        <v>10866</v>
      </c>
      <c r="E508" s="73">
        <v>18013</v>
      </c>
      <c r="F508" s="73">
        <v>4910</v>
      </c>
      <c r="G508" s="73">
        <v>28879</v>
      </c>
      <c r="H508" s="73" t="str">
        <f>VLOOKUP(A508,[1]Hoja1!$A$2:$D$1122,2)</f>
        <v>LA MESA</v>
      </c>
      <c r="I508" s="74">
        <f t="shared" si="7"/>
        <v>3.8000000000000003</v>
      </c>
    </row>
    <row r="509" spans="1:9" x14ac:dyDescent="0.25">
      <c r="A509">
        <v>25394</v>
      </c>
      <c r="B509" s="73">
        <v>55</v>
      </c>
      <c r="C509" s="73">
        <v>1358</v>
      </c>
      <c r="D509" s="73">
        <v>4062</v>
      </c>
      <c r="E509" s="73">
        <v>3638</v>
      </c>
      <c r="F509" s="73">
        <v>1413</v>
      </c>
      <c r="G509" s="73">
        <v>7700</v>
      </c>
      <c r="H509" s="73" t="str">
        <f>VLOOKUP(A509,[1]Hoja1!$A$2:$D$1122,2)</f>
        <v>LA PALMA</v>
      </c>
      <c r="I509" s="74">
        <f t="shared" si="7"/>
        <v>2.7</v>
      </c>
    </row>
    <row r="510" spans="1:9" x14ac:dyDescent="0.25">
      <c r="A510">
        <v>25398</v>
      </c>
      <c r="B510" s="73">
        <v>48</v>
      </c>
      <c r="C510" s="73">
        <v>341</v>
      </c>
      <c r="D510" s="73">
        <v>4518</v>
      </c>
      <c r="E510" s="73">
        <v>887</v>
      </c>
      <c r="F510" s="73">
        <v>389</v>
      </c>
      <c r="G510" s="73">
        <v>5405</v>
      </c>
      <c r="H510" s="73" t="str">
        <f>VLOOKUP(A510,[1]Hoja1!$A$2:$D$1122,2)</f>
        <v>LA PE��A</v>
      </c>
      <c r="I510" s="74">
        <f t="shared" si="7"/>
        <v>2.7</v>
      </c>
    </row>
    <row r="511" spans="1:9" x14ac:dyDescent="0.25">
      <c r="A511">
        <v>25402</v>
      </c>
      <c r="B511" s="73">
        <v>46</v>
      </c>
      <c r="C511" s="73">
        <v>1247</v>
      </c>
      <c r="D511" s="73">
        <v>7189</v>
      </c>
      <c r="E511" s="73">
        <v>5859</v>
      </c>
      <c r="F511" s="73">
        <v>1293</v>
      </c>
      <c r="G511" s="73">
        <v>13048</v>
      </c>
      <c r="H511" s="73" t="str">
        <f>VLOOKUP(A511,[1]Hoja1!$A$2:$D$1122,2)</f>
        <v>LA VEGA</v>
      </c>
      <c r="I511" s="74">
        <f t="shared" si="7"/>
        <v>4.6999999999999993</v>
      </c>
    </row>
    <row r="512" spans="1:9" x14ac:dyDescent="0.25">
      <c r="A512">
        <v>25407</v>
      </c>
      <c r="B512" s="73">
        <v>50</v>
      </c>
      <c r="C512" s="73">
        <v>664</v>
      </c>
      <c r="D512" s="73">
        <v>6631</v>
      </c>
      <c r="E512" s="73">
        <v>2782</v>
      </c>
      <c r="F512" s="73">
        <v>714</v>
      </c>
      <c r="G512" s="73">
        <v>9413</v>
      </c>
      <c r="H512" s="73" t="str">
        <f>VLOOKUP(A512,[1]Hoja1!$A$2:$D$1122,2)</f>
        <v>LENGUAZAQUE</v>
      </c>
      <c r="I512" s="74">
        <f t="shared" si="7"/>
        <v>4.1999999999999993</v>
      </c>
    </row>
    <row r="513" spans="1:9" x14ac:dyDescent="0.25">
      <c r="A513">
        <v>25426</v>
      </c>
      <c r="B513" s="73">
        <v>51</v>
      </c>
      <c r="C513" s="73">
        <v>314</v>
      </c>
      <c r="D513" s="73">
        <v>4474</v>
      </c>
      <c r="E513" s="73">
        <v>1541</v>
      </c>
      <c r="F513" s="73">
        <v>365</v>
      </c>
      <c r="G513" s="73">
        <v>6015</v>
      </c>
      <c r="H513" s="73" t="str">
        <f>VLOOKUP(A513,[1]Hoja1!$A$2:$D$1122,2)</f>
        <v>MACHET��</v>
      </c>
      <c r="I513" s="74">
        <f t="shared" si="7"/>
        <v>5</v>
      </c>
    </row>
    <row r="514" spans="1:9" x14ac:dyDescent="0.25">
      <c r="A514">
        <v>25430</v>
      </c>
      <c r="B514" s="71">
        <v>66</v>
      </c>
      <c r="C514" s="71">
        <v>17228</v>
      </c>
      <c r="D514" s="71">
        <v>4121</v>
      </c>
      <c r="E514" s="71">
        <v>104683</v>
      </c>
      <c r="F514" s="71">
        <v>17294</v>
      </c>
      <c r="G514" s="71">
        <v>108804</v>
      </c>
      <c r="H514" s="71" t="str">
        <f>VLOOKUP(A514,[1]Hoja1!$A$2:$D$1122,2)</f>
        <v>MADRID</v>
      </c>
      <c r="I514" s="74">
        <f t="shared" si="7"/>
        <v>6.1</v>
      </c>
    </row>
    <row r="515" spans="1:9" x14ac:dyDescent="0.25">
      <c r="A515">
        <v>25436</v>
      </c>
      <c r="B515" s="73">
        <v>19</v>
      </c>
      <c r="C515" s="73">
        <v>267</v>
      </c>
      <c r="D515" s="73">
        <v>2524</v>
      </c>
      <c r="E515" s="73">
        <v>804</v>
      </c>
      <c r="F515" s="73">
        <v>286</v>
      </c>
      <c r="G515" s="73">
        <v>3328</v>
      </c>
      <c r="H515" s="73" t="str">
        <f>VLOOKUP(A515,[1]Hoja1!$A$2:$D$1122,2)</f>
        <v>MANTA</v>
      </c>
      <c r="I515" s="74">
        <f t="shared" ref="I515:I578" si="8">ROUNDUP(E515/C515,1)</f>
        <v>3.1</v>
      </c>
    </row>
    <row r="516" spans="1:9" x14ac:dyDescent="0.25">
      <c r="A516">
        <v>25438</v>
      </c>
      <c r="B516" s="73">
        <v>213</v>
      </c>
      <c r="C516" s="73">
        <v>1385</v>
      </c>
      <c r="D516" s="73">
        <v>3112</v>
      </c>
      <c r="E516" s="73">
        <v>4111</v>
      </c>
      <c r="F516" s="73">
        <v>1598</v>
      </c>
      <c r="G516" s="73">
        <v>7223</v>
      </c>
      <c r="H516" s="73" t="str">
        <f>VLOOKUP(A516,[1]Hoja1!$A$2:$D$1122,2)</f>
        <v>MEDINA</v>
      </c>
      <c r="I516" s="74">
        <f t="shared" si="8"/>
        <v>3</v>
      </c>
    </row>
    <row r="517" spans="1:9" x14ac:dyDescent="0.25">
      <c r="A517">
        <v>25473</v>
      </c>
      <c r="B517" s="71">
        <v>139</v>
      </c>
      <c r="C517" s="71">
        <v>18386</v>
      </c>
      <c r="D517" s="71">
        <v>1630</v>
      </c>
      <c r="E517" s="71">
        <v>127211</v>
      </c>
      <c r="F517" s="71">
        <v>18525</v>
      </c>
      <c r="G517" s="71">
        <v>128841</v>
      </c>
      <c r="H517" s="71" t="str">
        <f>VLOOKUP(A517,[1]Hoja1!$A$2:$D$1122,2)</f>
        <v>MOSQUERA</v>
      </c>
      <c r="I517" s="74">
        <f t="shared" si="8"/>
        <v>7</v>
      </c>
    </row>
    <row r="518" spans="1:9" x14ac:dyDescent="0.25">
      <c r="A518">
        <v>25483</v>
      </c>
      <c r="B518" s="73">
        <v>23</v>
      </c>
      <c r="C518" s="73">
        <v>826</v>
      </c>
      <c r="D518" s="73">
        <v>544</v>
      </c>
      <c r="E518" s="73">
        <v>1552</v>
      </c>
      <c r="F518" s="73">
        <v>849</v>
      </c>
      <c r="G518" s="73">
        <v>2096</v>
      </c>
      <c r="H518" s="73" t="str">
        <f>VLOOKUP(A518,[1]Hoja1!$A$2:$D$1122,2)</f>
        <v>NARIÑO</v>
      </c>
      <c r="I518" s="74">
        <f t="shared" si="8"/>
        <v>1.9000000000000001</v>
      </c>
    </row>
    <row r="519" spans="1:9" x14ac:dyDescent="0.25">
      <c r="A519">
        <v>25486</v>
      </c>
      <c r="B519" s="73">
        <v>65</v>
      </c>
      <c r="C519" s="73">
        <v>1773</v>
      </c>
      <c r="D519" s="73">
        <v>3662</v>
      </c>
      <c r="E519" s="73">
        <v>8531</v>
      </c>
      <c r="F519" s="73">
        <v>1838</v>
      </c>
      <c r="G519" s="73">
        <v>12193</v>
      </c>
      <c r="H519" s="73" t="str">
        <f>VLOOKUP(A519,[1]Hoja1!$A$2:$D$1122,2)</f>
        <v>NEMOC��N</v>
      </c>
      <c r="I519" s="74">
        <f t="shared" si="8"/>
        <v>4.8999999999999995</v>
      </c>
    </row>
    <row r="520" spans="1:9" x14ac:dyDescent="0.25">
      <c r="A520">
        <v>25488</v>
      </c>
      <c r="B520" s="73">
        <v>228</v>
      </c>
      <c r="C520" s="73">
        <v>1234</v>
      </c>
      <c r="D520" s="73">
        <v>3154</v>
      </c>
      <c r="E520" s="73">
        <v>3760</v>
      </c>
      <c r="F520" s="73">
        <v>1462</v>
      </c>
      <c r="G520" s="73">
        <v>6914</v>
      </c>
      <c r="H520" s="73" t="str">
        <f>VLOOKUP(A520,[1]Hoja1!$A$2:$D$1122,2)</f>
        <v>NILO</v>
      </c>
      <c r="I520" s="74">
        <f t="shared" si="8"/>
        <v>3.1</v>
      </c>
    </row>
    <row r="521" spans="1:9" x14ac:dyDescent="0.25">
      <c r="A521">
        <v>25489</v>
      </c>
      <c r="B521" s="73">
        <v>12</v>
      </c>
      <c r="C521" s="73">
        <v>361</v>
      </c>
      <c r="D521" s="73">
        <v>2079</v>
      </c>
      <c r="E521" s="73">
        <v>978</v>
      </c>
      <c r="F521" s="73">
        <v>373</v>
      </c>
      <c r="G521" s="73">
        <v>3057</v>
      </c>
      <c r="H521" s="73" t="str">
        <f>VLOOKUP(A521,[1]Hoja1!$A$2:$D$1122,2)</f>
        <v>NIMAIMA</v>
      </c>
      <c r="I521" s="74">
        <f t="shared" si="8"/>
        <v>2.8000000000000003</v>
      </c>
    </row>
    <row r="522" spans="1:9" x14ac:dyDescent="0.25">
      <c r="A522">
        <v>25491</v>
      </c>
      <c r="B522" s="73">
        <v>12</v>
      </c>
      <c r="C522" s="73">
        <v>699</v>
      </c>
      <c r="D522" s="73">
        <v>3308</v>
      </c>
      <c r="E522" s="73">
        <v>1880</v>
      </c>
      <c r="F522" s="73">
        <v>711</v>
      </c>
      <c r="G522" s="73">
        <v>5188</v>
      </c>
      <c r="H522" s="73" t="str">
        <f>VLOOKUP(A522,[1]Hoja1!$A$2:$D$1122,2)</f>
        <v>NOCAIMA</v>
      </c>
      <c r="I522" s="74">
        <f t="shared" si="8"/>
        <v>2.7</v>
      </c>
    </row>
    <row r="523" spans="1:9" x14ac:dyDescent="0.25">
      <c r="A523">
        <v>25506</v>
      </c>
      <c r="B523" s="73">
        <v>52</v>
      </c>
      <c r="C523" s="73">
        <v>360</v>
      </c>
      <c r="D523" s="73">
        <v>2782</v>
      </c>
      <c r="E523" s="73">
        <v>1322</v>
      </c>
      <c r="F523" s="73">
        <v>412</v>
      </c>
      <c r="G523" s="73">
        <v>4104</v>
      </c>
      <c r="H523" s="73" t="str">
        <f>VLOOKUP(A523,[1]Hoja1!$A$2:$D$1122,2)</f>
        <v>VENECIA</v>
      </c>
      <c r="I523" s="74">
        <f t="shared" si="8"/>
        <v>3.7</v>
      </c>
    </row>
    <row r="524" spans="1:9" x14ac:dyDescent="0.25">
      <c r="A524">
        <v>25513</v>
      </c>
      <c r="B524" s="73">
        <v>113</v>
      </c>
      <c r="C524" s="73">
        <v>3561</v>
      </c>
      <c r="D524" s="73">
        <v>11012</v>
      </c>
      <c r="E524" s="73">
        <v>12608</v>
      </c>
      <c r="F524" s="73">
        <v>3674</v>
      </c>
      <c r="G524" s="73">
        <v>23620</v>
      </c>
      <c r="H524" s="73" t="str">
        <f>VLOOKUP(A524,[1]Hoja1!$A$2:$D$1122,2)</f>
        <v>PACHO</v>
      </c>
      <c r="I524" s="74">
        <f t="shared" si="8"/>
        <v>3.6</v>
      </c>
    </row>
    <row r="525" spans="1:9" x14ac:dyDescent="0.25">
      <c r="A525">
        <v>25518</v>
      </c>
      <c r="B525" s="73">
        <v>38</v>
      </c>
      <c r="C525" s="73">
        <v>313</v>
      </c>
      <c r="D525" s="73">
        <v>2993</v>
      </c>
      <c r="E525" s="73">
        <v>848</v>
      </c>
      <c r="F525" s="73">
        <v>351</v>
      </c>
      <c r="G525" s="73">
        <v>3841</v>
      </c>
      <c r="H525" s="73" t="str">
        <f>VLOOKUP(A525,[1]Hoja1!$A$2:$D$1122,2)</f>
        <v>PAIME</v>
      </c>
      <c r="I525" s="74">
        <f t="shared" si="8"/>
        <v>2.8000000000000003</v>
      </c>
    </row>
    <row r="526" spans="1:9" x14ac:dyDescent="0.25">
      <c r="A526">
        <v>25524</v>
      </c>
      <c r="B526" s="73">
        <v>87</v>
      </c>
      <c r="C526" s="73">
        <v>462</v>
      </c>
      <c r="D526" s="73">
        <v>3678</v>
      </c>
      <c r="E526" s="73">
        <v>1042</v>
      </c>
      <c r="F526" s="73">
        <v>549</v>
      </c>
      <c r="G526" s="73">
        <v>4720</v>
      </c>
      <c r="H526" s="73" t="str">
        <f>VLOOKUP(A526,[1]Hoja1!$A$2:$D$1122,2)</f>
        <v>PANDI</v>
      </c>
      <c r="I526" s="74">
        <f t="shared" si="8"/>
        <v>2.3000000000000003</v>
      </c>
    </row>
    <row r="527" spans="1:9" x14ac:dyDescent="0.25">
      <c r="A527">
        <v>25530</v>
      </c>
      <c r="B527" s="73">
        <v>172</v>
      </c>
      <c r="C527" s="73">
        <v>1289</v>
      </c>
      <c r="D527" s="73">
        <v>2830</v>
      </c>
      <c r="E527" s="73">
        <v>5160</v>
      </c>
      <c r="F527" s="73">
        <v>1461</v>
      </c>
      <c r="G527" s="73">
        <v>7990</v>
      </c>
      <c r="H527" s="73" t="str">
        <f>VLOOKUP(A527,[1]Hoja1!$A$2:$D$1122,2)</f>
        <v>PARATEBUENO</v>
      </c>
      <c r="I527" s="74">
        <f t="shared" si="8"/>
        <v>4.0999999999999996</v>
      </c>
    </row>
    <row r="528" spans="1:9" x14ac:dyDescent="0.25">
      <c r="A528">
        <v>25535</v>
      </c>
      <c r="B528" s="73">
        <v>40</v>
      </c>
      <c r="C528" s="73">
        <v>689</v>
      </c>
      <c r="D528" s="73">
        <v>5770</v>
      </c>
      <c r="E528" s="73">
        <v>2909</v>
      </c>
      <c r="F528" s="73">
        <v>729</v>
      </c>
      <c r="G528" s="73">
        <v>8679</v>
      </c>
      <c r="H528" s="73" t="str">
        <f>VLOOKUP(A528,[1]Hoja1!$A$2:$D$1122,2)</f>
        <v>PASCA</v>
      </c>
      <c r="I528" s="74">
        <f t="shared" si="8"/>
        <v>4.3</v>
      </c>
    </row>
    <row r="529" spans="1:9" x14ac:dyDescent="0.25">
      <c r="A529">
        <v>25572</v>
      </c>
      <c r="B529" s="73">
        <v>433</v>
      </c>
      <c r="C529" s="73">
        <v>3900</v>
      </c>
      <c r="D529" s="73">
        <v>2604</v>
      </c>
      <c r="E529" s="73">
        <v>12040</v>
      </c>
      <c r="F529" s="73">
        <v>4333</v>
      </c>
      <c r="G529" s="73">
        <v>14644</v>
      </c>
      <c r="H529" s="73" t="str">
        <f>VLOOKUP(A529,[1]Hoja1!$A$2:$D$1122,2)</f>
        <v>PUERTO SALGAR</v>
      </c>
      <c r="I529" s="74">
        <f t="shared" si="8"/>
        <v>3.1</v>
      </c>
    </row>
    <row r="530" spans="1:9" x14ac:dyDescent="0.25">
      <c r="A530">
        <v>25580</v>
      </c>
      <c r="B530" s="73">
        <v>119</v>
      </c>
      <c r="C530" s="73">
        <v>249</v>
      </c>
      <c r="D530" s="73">
        <v>1923</v>
      </c>
      <c r="E530" s="73">
        <v>590</v>
      </c>
      <c r="F530" s="73">
        <v>368</v>
      </c>
      <c r="G530" s="73">
        <v>2513</v>
      </c>
      <c r="H530" s="73" t="str">
        <f>VLOOKUP(A530,[1]Hoja1!$A$2:$D$1122,2)</f>
        <v>PUL��</v>
      </c>
      <c r="I530" s="74">
        <f t="shared" si="8"/>
        <v>2.4</v>
      </c>
    </row>
    <row r="531" spans="1:9" x14ac:dyDescent="0.25">
      <c r="A531">
        <v>25592</v>
      </c>
      <c r="B531" s="73">
        <v>12</v>
      </c>
      <c r="C531" s="73">
        <v>405</v>
      </c>
      <c r="D531" s="73">
        <v>3273</v>
      </c>
      <c r="E531" s="73">
        <v>1174</v>
      </c>
      <c r="F531" s="73">
        <v>417</v>
      </c>
      <c r="G531" s="73">
        <v>4447</v>
      </c>
      <c r="H531" s="73" t="str">
        <f>VLOOKUP(A531,[1]Hoja1!$A$2:$D$1122,2)</f>
        <v>QUEBRADANEGRA</v>
      </c>
      <c r="I531" s="74">
        <f t="shared" si="8"/>
        <v>2.9</v>
      </c>
    </row>
    <row r="532" spans="1:9" x14ac:dyDescent="0.25">
      <c r="A532">
        <v>25594</v>
      </c>
      <c r="B532" s="73">
        <v>63</v>
      </c>
      <c r="C532" s="73">
        <v>546</v>
      </c>
      <c r="D532" s="73">
        <v>2652</v>
      </c>
      <c r="E532" s="73">
        <v>2276</v>
      </c>
      <c r="F532" s="73">
        <v>609</v>
      </c>
      <c r="G532" s="73">
        <v>4928</v>
      </c>
      <c r="H532" s="73" t="str">
        <f>VLOOKUP(A532,[1]Hoja1!$A$2:$D$1122,2)</f>
        <v>QUETAME</v>
      </c>
      <c r="I532" s="74">
        <f t="shared" si="8"/>
        <v>4.1999999999999993</v>
      </c>
    </row>
    <row r="533" spans="1:9" x14ac:dyDescent="0.25">
      <c r="A533">
        <v>25596</v>
      </c>
      <c r="B533" s="73">
        <v>53</v>
      </c>
      <c r="C533" s="73">
        <v>501</v>
      </c>
      <c r="D533" s="73">
        <v>4747</v>
      </c>
      <c r="E533" s="73">
        <v>1350</v>
      </c>
      <c r="F533" s="73">
        <v>554</v>
      </c>
      <c r="G533" s="73">
        <v>6097</v>
      </c>
      <c r="H533" s="73" t="str">
        <f>VLOOKUP(A533,[1]Hoja1!$A$2:$D$1122,2)</f>
        <v>QUIPILE</v>
      </c>
      <c r="I533" s="74">
        <f t="shared" si="8"/>
        <v>2.7</v>
      </c>
    </row>
    <row r="534" spans="1:9" x14ac:dyDescent="0.25">
      <c r="A534">
        <v>25599</v>
      </c>
      <c r="B534" s="73">
        <v>131</v>
      </c>
      <c r="C534" s="73">
        <v>1210</v>
      </c>
      <c r="D534" s="73">
        <v>4014</v>
      </c>
      <c r="E534" s="73">
        <v>3505</v>
      </c>
      <c r="F534" s="73">
        <v>1341</v>
      </c>
      <c r="G534" s="73">
        <v>7519</v>
      </c>
      <c r="H534" s="73" t="str">
        <f>VLOOKUP(A534,[1]Hoja1!$A$2:$D$1122,2)</f>
        <v>APULO</v>
      </c>
      <c r="I534" s="74">
        <f t="shared" si="8"/>
        <v>2.9</v>
      </c>
    </row>
    <row r="535" spans="1:9" x14ac:dyDescent="0.25">
      <c r="A535">
        <v>25612</v>
      </c>
      <c r="B535" s="73">
        <v>84</v>
      </c>
      <c r="C535" s="73">
        <v>3547</v>
      </c>
      <c r="D535" s="73">
        <v>3435</v>
      </c>
      <c r="E535" s="73">
        <v>7344</v>
      </c>
      <c r="F535" s="73">
        <v>3631</v>
      </c>
      <c r="G535" s="73">
        <v>10779</v>
      </c>
      <c r="H535" s="73" t="str">
        <f>VLOOKUP(A535,[1]Hoja1!$A$2:$D$1122,2)</f>
        <v>RICAURTE</v>
      </c>
      <c r="I535" s="74">
        <f t="shared" si="8"/>
        <v>2.1</v>
      </c>
    </row>
    <row r="536" spans="1:9" x14ac:dyDescent="0.25">
      <c r="A536">
        <v>25645</v>
      </c>
      <c r="B536" s="73">
        <v>36</v>
      </c>
      <c r="C536" s="73">
        <v>737</v>
      </c>
      <c r="D536" s="73">
        <v>7934</v>
      </c>
      <c r="E536" s="73">
        <v>2268</v>
      </c>
      <c r="F536" s="73">
        <v>773</v>
      </c>
      <c r="G536" s="73">
        <v>10202</v>
      </c>
      <c r="H536" s="73" t="str">
        <f>VLOOKUP(A536,[1]Hoja1!$A$2:$D$1122,2)</f>
        <v>SAN ANTONIO DEL TEQUENDAMA</v>
      </c>
      <c r="I536" s="74">
        <f t="shared" si="8"/>
        <v>3.1</v>
      </c>
    </row>
    <row r="537" spans="1:9" x14ac:dyDescent="0.25">
      <c r="A537">
        <v>25649</v>
      </c>
      <c r="B537" s="73">
        <v>32</v>
      </c>
      <c r="C537" s="73">
        <v>934</v>
      </c>
      <c r="D537" s="73">
        <v>4179</v>
      </c>
      <c r="E537" s="73">
        <v>3217</v>
      </c>
      <c r="F537" s="73">
        <v>966</v>
      </c>
      <c r="G537" s="73">
        <v>7396</v>
      </c>
      <c r="H537" s="73" t="str">
        <f>VLOOKUP(A537,[1]Hoja1!$A$2:$D$1122,2)</f>
        <v>SAN BERNARDO</v>
      </c>
      <c r="I537" s="74">
        <f t="shared" si="8"/>
        <v>3.5</v>
      </c>
    </row>
    <row r="538" spans="1:9" x14ac:dyDescent="0.25">
      <c r="A538">
        <v>25653</v>
      </c>
      <c r="B538" s="73">
        <v>77</v>
      </c>
      <c r="C538" s="73">
        <v>331</v>
      </c>
      <c r="D538" s="73">
        <v>3151</v>
      </c>
      <c r="E538" s="73">
        <v>892</v>
      </c>
      <c r="F538" s="73">
        <v>408</v>
      </c>
      <c r="G538" s="73">
        <v>4043</v>
      </c>
      <c r="H538" s="73" t="str">
        <f>VLOOKUP(A538,[1]Hoja1!$A$2:$D$1122,2)</f>
        <v>SAN CAYETANO</v>
      </c>
      <c r="I538" s="74">
        <f t="shared" si="8"/>
        <v>2.7</v>
      </c>
    </row>
    <row r="539" spans="1:9" x14ac:dyDescent="0.25">
      <c r="A539">
        <v>25658</v>
      </c>
      <c r="B539" s="73">
        <v>43</v>
      </c>
      <c r="C539" s="73">
        <v>861</v>
      </c>
      <c r="D539" s="73">
        <v>5389</v>
      </c>
      <c r="E539" s="73">
        <v>3969</v>
      </c>
      <c r="F539" s="73">
        <v>904</v>
      </c>
      <c r="G539" s="73">
        <v>9358</v>
      </c>
      <c r="H539" s="73" t="str">
        <f>VLOOKUP(A539,[1]Hoja1!$A$2:$D$1122,2)</f>
        <v>SAN FRANCISCO</v>
      </c>
      <c r="I539" s="74">
        <f t="shared" si="8"/>
        <v>4.6999999999999993</v>
      </c>
    </row>
    <row r="540" spans="1:9" x14ac:dyDescent="0.25">
      <c r="A540">
        <v>25662</v>
      </c>
      <c r="B540" s="73">
        <v>92</v>
      </c>
      <c r="C540" s="73">
        <v>1548</v>
      </c>
      <c r="D540" s="73">
        <v>3385</v>
      </c>
      <c r="E540" s="73">
        <v>4104</v>
      </c>
      <c r="F540" s="73">
        <v>1640</v>
      </c>
      <c r="G540" s="73">
        <v>7489</v>
      </c>
      <c r="H540" s="73" t="str">
        <f>VLOOKUP(A540,[1]Hoja1!$A$2:$D$1122,2)</f>
        <v>SAN JUAN DE RIOSECO</v>
      </c>
      <c r="I540" s="74">
        <f t="shared" si="8"/>
        <v>2.7</v>
      </c>
    </row>
    <row r="541" spans="1:9" x14ac:dyDescent="0.25">
      <c r="A541">
        <v>25718</v>
      </c>
      <c r="B541" s="73">
        <v>24</v>
      </c>
      <c r="C541" s="73">
        <v>667</v>
      </c>
      <c r="D541" s="73">
        <v>6715</v>
      </c>
      <c r="E541" s="73">
        <v>2551</v>
      </c>
      <c r="F541" s="73">
        <v>691</v>
      </c>
      <c r="G541" s="73">
        <v>9266</v>
      </c>
      <c r="H541" s="73" t="str">
        <f>VLOOKUP(A541,[1]Hoja1!$A$2:$D$1122,2)</f>
        <v>SASAIMA</v>
      </c>
      <c r="I541" s="74">
        <f t="shared" si="8"/>
        <v>3.9</v>
      </c>
    </row>
    <row r="542" spans="1:9" x14ac:dyDescent="0.25">
      <c r="A542">
        <v>25736</v>
      </c>
      <c r="B542" s="73">
        <v>59</v>
      </c>
      <c r="C542" s="73">
        <v>1344</v>
      </c>
      <c r="D542" s="73">
        <v>5093</v>
      </c>
      <c r="E542" s="73">
        <v>5950</v>
      </c>
      <c r="F542" s="73">
        <v>1403</v>
      </c>
      <c r="G542" s="73">
        <v>11043</v>
      </c>
      <c r="H542" s="73" t="str">
        <f>VLOOKUP(A542,[1]Hoja1!$A$2:$D$1122,2)</f>
        <v>SESQUIL��</v>
      </c>
      <c r="I542" s="74">
        <f t="shared" si="8"/>
        <v>4.5</v>
      </c>
    </row>
    <row r="543" spans="1:9" x14ac:dyDescent="0.25">
      <c r="A543">
        <v>25740</v>
      </c>
      <c r="B543" s="72">
        <v>45</v>
      </c>
      <c r="C543" s="72">
        <v>5392</v>
      </c>
      <c r="D543" s="72">
        <v>4412</v>
      </c>
      <c r="E543" s="72">
        <v>27077</v>
      </c>
      <c r="F543" s="72">
        <v>5437</v>
      </c>
      <c r="G543" s="72">
        <v>31489</v>
      </c>
      <c r="H543" s="72" t="str">
        <f>VLOOKUP(A543,[1]Hoja1!$A$2:$D$1122,2)</f>
        <v>SIBAT��</v>
      </c>
      <c r="I543" s="74">
        <f t="shared" si="8"/>
        <v>5.0999999999999996</v>
      </c>
    </row>
    <row r="544" spans="1:9" x14ac:dyDescent="0.25">
      <c r="A544">
        <v>25743</v>
      </c>
      <c r="B544" s="73">
        <v>88</v>
      </c>
      <c r="C544" s="73">
        <v>2515</v>
      </c>
      <c r="D544" s="73">
        <v>12316</v>
      </c>
      <c r="E544" s="73">
        <v>8228</v>
      </c>
      <c r="F544" s="73">
        <v>2603</v>
      </c>
      <c r="G544" s="73">
        <v>20544</v>
      </c>
      <c r="H544" s="73" t="str">
        <f>VLOOKUP(A544,[1]Hoja1!$A$2:$D$1122,2)</f>
        <v>SILVANIA</v>
      </c>
      <c r="I544" s="74">
        <f t="shared" si="8"/>
        <v>3.3000000000000003</v>
      </c>
    </row>
    <row r="545" spans="1:9" x14ac:dyDescent="0.25">
      <c r="A545">
        <v>25745</v>
      </c>
      <c r="B545" s="73">
        <v>23</v>
      </c>
      <c r="C545" s="73">
        <v>1911</v>
      </c>
      <c r="D545" s="73">
        <v>4047</v>
      </c>
      <c r="E545" s="73">
        <v>7431</v>
      </c>
      <c r="F545" s="73">
        <v>1934</v>
      </c>
      <c r="G545" s="73">
        <v>11478</v>
      </c>
      <c r="H545" s="73" t="str">
        <f>VLOOKUP(A545,[1]Hoja1!$A$2:$D$1122,2)</f>
        <v>SIMIJACA</v>
      </c>
      <c r="I545" s="74">
        <f t="shared" si="8"/>
        <v>3.9</v>
      </c>
    </row>
    <row r="546" spans="1:9" x14ac:dyDescent="0.25">
      <c r="A546">
        <v>25754</v>
      </c>
      <c r="B546" s="69">
        <v>184</v>
      </c>
      <c r="C546" s="69">
        <v>91305</v>
      </c>
      <c r="D546" s="69">
        <v>3151</v>
      </c>
      <c r="E546" s="69">
        <v>641141</v>
      </c>
      <c r="F546" s="69">
        <v>91489</v>
      </c>
      <c r="G546" s="69">
        <v>644292</v>
      </c>
      <c r="H546" s="69" t="str">
        <f>VLOOKUP(A546,[1]Hoja1!$A$2:$D$1122,2)</f>
        <v>SOACHA</v>
      </c>
      <c r="I546" s="74">
        <f t="shared" si="8"/>
        <v>7.1</v>
      </c>
    </row>
    <row r="547" spans="1:9" x14ac:dyDescent="0.25">
      <c r="A547">
        <v>25758</v>
      </c>
      <c r="B547" s="73">
        <v>217</v>
      </c>
      <c r="C547" s="73">
        <v>3246</v>
      </c>
      <c r="D547" s="73">
        <v>6337</v>
      </c>
      <c r="E547" s="73">
        <v>18428</v>
      </c>
      <c r="F547" s="73">
        <v>3463</v>
      </c>
      <c r="G547" s="73">
        <v>24765</v>
      </c>
      <c r="H547" s="73" t="str">
        <f>VLOOKUP(A547,[1]Hoja1!$A$2:$D$1122,2)</f>
        <v>SOP��</v>
      </c>
      <c r="I547" s="74">
        <f t="shared" si="8"/>
        <v>5.6999999999999993</v>
      </c>
    </row>
    <row r="548" spans="1:9" x14ac:dyDescent="0.25">
      <c r="A548">
        <v>25769</v>
      </c>
      <c r="B548" s="73">
        <v>63</v>
      </c>
      <c r="C548" s="73">
        <v>2007</v>
      </c>
      <c r="D548" s="73">
        <v>5946</v>
      </c>
      <c r="E548" s="73">
        <v>8883</v>
      </c>
      <c r="F548" s="73">
        <v>2070</v>
      </c>
      <c r="G548" s="73">
        <v>14829</v>
      </c>
      <c r="H548" s="73" t="str">
        <f>VLOOKUP(A548,[1]Hoja1!$A$2:$D$1122,2)</f>
        <v>SUBACHOQUE</v>
      </c>
      <c r="I548" s="74">
        <f t="shared" si="8"/>
        <v>4.5</v>
      </c>
    </row>
    <row r="549" spans="1:9" x14ac:dyDescent="0.25">
      <c r="A549">
        <v>25772</v>
      </c>
      <c r="B549" s="73">
        <v>101</v>
      </c>
      <c r="C549" s="73">
        <v>1973</v>
      </c>
      <c r="D549" s="73">
        <v>5856</v>
      </c>
      <c r="E549" s="73">
        <v>9536</v>
      </c>
      <c r="F549" s="73">
        <v>2074</v>
      </c>
      <c r="G549" s="73">
        <v>15392</v>
      </c>
      <c r="H549" s="73" t="str">
        <f>VLOOKUP(A549,[1]Hoja1!$A$2:$D$1122,2)</f>
        <v>SUESCA</v>
      </c>
      <c r="I549" s="74">
        <f t="shared" si="8"/>
        <v>4.8999999999999995</v>
      </c>
    </row>
    <row r="550" spans="1:9" x14ac:dyDescent="0.25">
      <c r="A550">
        <v>25777</v>
      </c>
      <c r="B550" s="73">
        <v>22</v>
      </c>
      <c r="C550" s="73">
        <v>583</v>
      </c>
      <c r="D550" s="73">
        <v>3027</v>
      </c>
      <c r="E550" s="73">
        <v>1689</v>
      </c>
      <c r="F550" s="73">
        <v>605</v>
      </c>
      <c r="G550" s="73">
        <v>4716</v>
      </c>
      <c r="H550" s="73" t="str">
        <f>VLOOKUP(A550,[1]Hoja1!$A$2:$D$1122,2)</f>
        <v>SUPAT��</v>
      </c>
      <c r="I550" s="74">
        <f t="shared" si="8"/>
        <v>2.9</v>
      </c>
    </row>
    <row r="551" spans="1:9" x14ac:dyDescent="0.25">
      <c r="A551">
        <v>25779</v>
      </c>
      <c r="B551" s="73">
        <v>16</v>
      </c>
      <c r="C551" s="73">
        <v>525</v>
      </c>
      <c r="D551" s="73">
        <v>3920</v>
      </c>
      <c r="E551" s="73">
        <v>2142</v>
      </c>
      <c r="F551" s="73">
        <v>541</v>
      </c>
      <c r="G551" s="73">
        <v>6062</v>
      </c>
      <c r="H551" s="73" t="str">
        <f>VLOOKUP(A551,[1]Hoja1!$A$2:$D$1122,2)</f>
        <v>SUSA</v>
      </c>
      <c r="I551" s="74">
        <f t="shared" si="8"/>
        <v>4.0999999999999996</v>
      </c>
    </row>
    <row r="552" spans="1:9" x14ac:dyDescent="0.25">
      <c r="A552">
        <v>25781</v>
      </c>
      <c r="B552" s="73">
        <v>20</v>
      </c>
      <c r="C552" s="73">
        <v>544</v>
      </c>
      <c r="D552" s="73">
        <v>2953</v>
      </c>
      <c r="E552" s="73">
        <v>2300</v>
      </c>
      <c r="F552" s="73">
        <v>564</v>
      </c>
      <c r="G552" s="73">
        <v>5253</v>
      </c>
      <c r="H552" s="73" t="str">
        <f>VLOOKUP(A552,[1]Hoja1!$A$2:$D$1122,2)</f>
        <v>SUTATAUSA</v>
      </c>
      <c r="I552" s="74">
        <f t="shared" si="8"/>
        <v>4.3</v>
      </c>
    </row>
    <row r="553" spans="1:9" x14ac:dyDescent="0.25">
      <c r="A553">
        <v>25785</v>
      </c>
      <c r="B553" s="73">
        <v>75</v>
      </c>
      <c r="C553" s="73">
        <v>2064</v>
      </c>
      <c r="D553" s="73">
        <v>9455</v>
      </c>
      <c r="E553" s="73">
        <v>11097</v>
      </c>
      <c r="F553" s="73">
        <v>2139</v>
      </c>
      <c r="G553" s="73">
        <v>20552</v>
      </c>
      <c r="H553" s="73" t="str">
        <f>VLOOKUP(A553,[1]Hoja1!$A$2:$D$1122,2)</f>
        <v>TABIO</v>
      </c>
      <c r="I553" s="74">
        <f t="shared" si="8"/>
        <v>5.3999999999999995</v>
      </c>
    </row>
    <row r="554" spans="1:9" x14ac:dyDescent="0.25">
      <c r="A554">
        <v>25793</v>
      </c>
      <c r="B554" s="73">
        <v>43</v>
      </c>
      <c r="C554" s="73">
        <v>440</v>
      </c>
      <c r="D554" s="73">
        <v>5071</v>
      </c>
      <c r="E554" s="73">
        <v>1623</v>
      </c>
      <c r="F554" s="73">
        <v>483</v>
      </c>
      <c r="G554" s="73">
        <v>6694</v>
      </c>
      <c r="H554" s="73" t="str">
        <f>VLOOKUP(A554,[1]Hoja1!$A$2:$D$1122,2)</f>
        <v>TAUSA</v>
      </c>
      <c r="I554" s="74">
        <f t="shared" si="8"/>
        <v>3.7</v>
      </c>
    </row>
    <row r="555" spans="1:9" x14ac:dyDescent="0.25">
      <c r="A555">
        <v>25797</v>
      </c>
      <c r="B555" s="73">
        <v>68</v>
      </c>
      <c r="C555" s="73">
        <v>628</v>
      </c>
      <c r="D555" s="73">
        <v>6057</v>
      </c>
      <c r="E555" s="73">
        <v>1989</v>
      </c>
      <c r="F555" s="73">
        <v>696</v>
      </c>
      <c r="G555" s="73">
        <v>8046</v>
      </c>
      <c r="H555" s="73" t="str">
        <f>VLOOKUP(A555,[1]Hoja1!$A$2:$D$1122,2)</f>
        <v>TENA</v>
      </c>
      <c r="I555" s="74">
        <f t="shared" si="8"/>
        <v>3.2</v>
      </c>
    </row>
    <row r="556" spans="1:9" x14ac:dyDescent="0.25">
      <c r="A556">
        <v>25799</v>
      </c>
      <c r="B556" s="73">
        <v>96</v>
      </c>
      <c r="C556" s="73">
        <v>1409</v>
      </c>
      <c r="D556" s="73">
        <v>9116</v>
      </c>
      <c r="E556" s="73">
        <v>11232</v>
      </c>
      <c r="F556" s="73">
        <v>1505</v>
      </c>
      <c r="G556" s="73">
        <v>20348</v>
      </c>
      <c r="H556" s="73" t="str">
        <f>VLOOKUP(A556,[1]Hoja1!$A$2:$D$1122,2)</f>
        <v>TENJO</v>
      </c>
      <c r="I556" s="74">
        <f t="shared" si="8"/>
        <v>8</v>
      </c>
    </row>
    <row r="557" spans="1:9" x14ac:dyDescent="0.25">
      <c r="A557">
        <v>25805</v>
      </c>
      <c r="B557" s="73">
        <v>18</v>
      </c>
      <c r="C557" s="73">
        <v>349</v>
      </c>
      <c r="D557" s="73">
        <v>2812</v>
      </c>
      <c r="E557" s="73">
        <v>1126</v>
      </c>
      <c r="F557" s="73">
        <v>367</v>
      </c>
      <c r="G557" s="73">
        <v>3938</v>
      </c>
      <c r="H557" s="73" t="str">
        <f>VLOOKUP(A557,[1]Hoja1!$A$2:$D$1122,2)</f>
        <v>TIBACUY</v>
      </c>
      <c r="I557" s="74">
        <f t="shared" si="8"/>
        <v>3.3000000000000003</v>
      </c>
    </row>
    <row r="558" spans="1:9" x14ac:dyDescent="0.25">
      <c r="A558">
        <v>25807</v>
      </c>
      <c r="B558" s="73">
        <v>16</v>
      </c>
      <c r="C558" s="73">
        <v>168</v>
      </c>
      <c r="D558" s="73">
        <v>1958</v>
      </c>
      <c r="E558" s="73">
        <v>476</v>
      </c>
      <c r="F558" s="73">
        <v>184</v>
      </c>
      <c r="G558" s="73">
        <v>2434</v>
      </c>
      <c r="H558" s="73" t="str">
        <f>VLOOKUP(A558,[1]Hoja1!$A$2:$D$1122,2)</f>
        <v>TIBIRITA</v>
      </c>
      <c r="I558" s="74">
        <f t="shared" si="8"/>
        <v>2.9</v>
      </c>
    </row>
    <row r="559" spans="1:9" x14ac:dyDescent="0.25">
      <c r="A559">
        <v>25815</v>
      </c>
      <c r="B559" s="73">
        <v>84</v>
      </c>
      <c r="C559" s="73">
        <v>4010</v>
      </c>
      <c r="D559" s="73">
        <v>3870</v>
      </c>
      <c r="E559" s="73">
        <v>9566</v>
      </c>
      <c r="F559" s="73">
        <v>4094</v>
      </c>
      <c r="G559" s="73">
        <v>13436</v>
      </c>
      <c r="H559" s="73" t="str">
        <f>VLOOKUP(A559,[1]Hoja1!$A$2:$D$1122,2)</f>
        <v>TOCAIMA</v>
      </c>
      <c r="I559" s="74">
        <f t="shared" si="8"/>
        <v>2.4</v>
      </c>
    </row>
    <row r="560" spans="1:9" x14ac:dyDescent="0.25">
      <c r="A560">
        <v>25817</v>
      </c>
      <c r="B560" s="73">
        <v>133</v>
      </c>
      <c r="C560" s="73">
        <v>4877</v>
      </c>
      <c r="D560" s="73">
        <v>5973</v>
      </c>
      <c r="E560" s="73">
        <v>33372</v>
      </c>
      <c r="F560" s="73">
        <v>5010</v>
      </c>
      <c r="G560" s="73">
        <v>39345</v>
      </c>
      <c r="H560" s="73" t="str">
        <f>VLOOKUP(A560,[1]Hoja1!$A$2:$D$1122,2)</f>
        <v>TOCANCIPÁ</v>
      </c>
      <c r="I560" s="74">
        <f t="shared" si="8"/>
        <v>6.8999999999999995</v>
      </c>
    </row>
    <row r="561" spans="1:9" x14ac:dyDescent="0.25">
      <c r="A561">
        <v>25823</v>
      </c>
      <c r="B561" s="73">
        <v>47</v>
      </c>
      <c r="C561" s="73">
        <v>342</v>
      </c>
      <c r="D561" s="73">
        <v>2662</v>
      </c>
      <c r="E561" s="73">
        <v>861</v>
      </c>
      <c r="F561" s="73">
        <v>389</v>
      </c>
      <c r="G561" s="73">
        <v>3523</v>
      </c>
      <c r="H561" s="73" t="str">
        <f>VLOOKUP(A561,[1]Hoja1!$A$2:$D$1122,2)</f>
        <v>TOPAIP��</v>
      </c>
      <c r="I561" s="74">
        <f t="shared" si="8"/>
        <v>2.6</v>
      </c>
    </row>
    <row r="562" spans="1:9" x14ac:dyDescent="0.25">
      <c r="A562">
        <v>25839</v>
      </c>
      <c r="B562" s="73">
        <v>116</v>
      </c>
      <c r="C562" s="73">
        <v>430</v>
      </c>
      <c r="D562" s="73">
        <v>5156</v>
      </c>
      <c r="E562" s="73">
        <v>2039</v>
      </c>
      <c r="F562" s="73">
        <v>546</v>
      </c>
      <c r="G562" s="73">
        <v>7195</v>
      </c>
      <c r="H562" s="73" t="str">
        <f>VLOOKUP(A562,[1]Hoja1!$A$2:$D$1122,2)</f>
        <v>UBAL��</v>
      </c>
      <c r="I562" s="74">
        <f t="shared" si="8"/>
        <v>4.8</v>
      </c>
    </row>
    <row r="563" spans="1:9" x14ac:dyDescent="0.25">
      <c r="A563">
        <v>25841</v>
      </c>
      <c r="B563" s="73">
        <v>37</v>
      </c>
      <c r="C563" s="73">
        <v>297</v>
      </c>
      <c r="D563" s="73">
        <v>5358</v>
      </c>
      <c r="E563" s="73">
        <v>1022</v>
      </c>
      <c r="F563" s="73">
        <v>334</v>
      </c>
      <c r="G563" s="73">
        <v>6380</v>
      </c>
      <c r="H563" s="73" t="str">
        <f>VLOOKUP(A563,[1]Hoja1!$A$2:$D$1122,2)</f>
        <v>UBAQUE</v>
      </c>
      <c r="I563" s="74">
        <f t="shared" si="8"/>
        <v>3.5</v>
      </c>
    </row>
    <row r="564" spans="1:9" x14ac:dyDescent="0.25">
      <c r="A564">
        <v>25843</v>
      </c>
      <c r="B564" s="72">
        <v>105</v>
      </c>
      <c r="C564" s="72">
        <v>7109</v>
      </c>
      <c r="D564" s="72">
        <v>7543</v>
      </c>
      <c r="E564" s="72">
        <v>32153</v>
      </c>
      <c r="F564" s="72">
        <v>7214</v>
      </c>
      <c r="G564" s="72">
        <v>39696</v>
      </c>
      <c r="H564" s="72" t="str">
        <f>VLOOKUP(A564,[1]Hoja1!$A$2:$D$1122,2)</f>
        <v>VILLA DE SAN DIEGO DE UBAT��</v>
      </c>
      <c r="I564" s="74">
        <f t="shared" si="8"/>
        <v>4.5999999999999996</v>
      </c>
    </row>
    <row r="565" spans="1:9" x14ac:dyDescent="0.25">
      <c r="A565">
        <v>25845</v>
      </c>
      <c r="B565" s="73">
        <v>29</v>
      </c>
      <c r="C565" s="73">
        <v>890</v>
      </c>
      <c r="D565" s="73">
        <v>3175</v>
      </c>
      <c r="E565" s="73">
        <v>3725</v>
      </c>
      <c r="F565" s="73">
        <v>919</v>
      </c>
      <c r="G565" s="73">
        <v>6900</v>
      </c>
      <c r="H565" s="73" t="str">
        <f>VLOOKUP(A565,[1]Hoja1!$A$2:$D$1122,2)</f>
        <v>UNE</v>
      </c>
      <c r="I565" s="74">
        <f t="shared" si="8"/>
        <v>4.1999999999999993</v>
      </c>
    </row>
    <row r="566" spans="1:9" x14ac:dyDescent="0.25">
      <c r="A566">
        <v>25851</v>
      </c>
      <c r="B566" s="73">
        <v>9</v>
      </c>
      <c r="C566" s="73">
        <v>763</v>
      </c>
      <c r="D566" s="73">
        <v>1693</v>
      </c>
      <c r="E566" s="73">
        <v>2324</v>
      </c>
      <c r="F566" s="73">
        <v>772</v>
      </c>
      <c r="G566" s="73">
        <v>4017</v>
      </c>
      <c r="H566" s="73" t="str">
        <f>VLOOKUP(A566,[1]Hoja1!$A$2:$D$1122,2)</f>
        <v>��TICA</v>
      </c>
      <c r="I566" s="74">
        <f t="shared" si="8"/>
        <v>3.1</v>
      </c>
    </row>
    <row r="567" spans="1:9" x14ac:dyDescent="0.25">
      <c r="A567">
        <v>25862</v>
      </c>
      <c r="B567" s="73">
        <v>37</v>
      </c>
      <c r="C567" s="73">
        <v>483</v>
      </c>
      <c r="D567" s="73">
        <v>4739</v>
      </c>
      <c r="E567" s="73">
        <v>1297</v>
      </c>
      <c r="F567" s="73">
        <v>520</v>
      </c>
      <c r="G567" s="73">
        <v>6036</v>
      </c>
      <c r="H567" s="73" t="str">
        <f>VLOOKUP(A567,[1]Hoja1!$A$2:$D$1122,2)</f>
        <v>VERGARA</v>
      </c>
      <c r="I567" s="74">
        <f t="shared" si="8"/>
        <v>2.7</v>
      </c>
    </row>
    <row r="568" spans="1:9" x14ac:dyDescent="0.25">
      <c r="A568">
        <v>25867</v>
      </c>
      <c r="B568" s="73">
        <v>12</v>
      </c>
      <c r="C568" s="73">
        <v>388</v>
      </c>
      <c r="D568" s="73">
        <v>2357</v>
      </c>
      <c r="E568" s="73">
        <v>1448</v>
      </c>
      <c r="F568" s="73">
        <v>400</v>
      </c>
      <c r="G568" s="73">
        <v>3805</v>
      </c>
      <c r="H568" s="73" t="str">
        <f>VLOOKUP(A568,[1]Hoja1!$A$2:$D$1122,2)</f>
        <v>VIAN��</v>
      </c>
      <c r="I568" s="74">
        <f t="shared" si="8"/>
        <v>3.8000000000000003</v>
      </c>
    </row>
    <row r="569" spans="1:9" x14ac:dyDescent="0.25">
      <c r="A569">
        <v>25871</v>
      </c>
      <c r="B569" s="73">
        <v>24</v>
      </c>
      <c r="C569" s="73">
        <v>200</v>
      </c>
      <c r="D569" s="73">
        <v>1107</v>
      </c>
      <c r="E569" s="73">
        <v>583</v>
      </c>
      <c r="F569" s="73">
        <v>224</v>
      </c>
      <c r="G569" s="73">
        <v>1690</v>
      </c>
      <c r="H569" s="73" t="str">
        <f>VLOOKUP(A569,[1]Hoja1!$A$2:$D$1122,2)</f>
        <v>VILLAG��MEZ</v>
      </c>
      <c r="I569" s="74">
        <f t="shared" si="8"/>
        <v>3</v>
      </c>
    </row>
    <row r="570" spans="1:9" x14ac:dyDescent="0.25">
      <c r="A570">
        <v>25873</v>
      </c>
      <c r="B570" s="73">
        <v>54</v>
      </c>
      <c r="C570" s="73">
        <v>877</v>
      </c>
      <c r="D570" s="73">
        <v>9342</v>
      </c>
      <c r="E570" s="73">
        <v>6464</v>
      </c>
      <c r="F570" s="73">
        <v>931</v>
      </c>
      <c r="G570" s="73">
        <v>15806</v>
      </c>
      <c r="H570" s="73" t="str">
        <f>VLOOKUP(A570,[1]Hoja1!$A$2:$D$1122,2)</f>
        <v>VILLAPINZ��N</v>
      </c>
      <c r="I570" s="74">
        <f t="shared" si="8"/>
        <v>7.3999999999999995</v>
      </c>
    </row>
    <row r="571" spans="1:9" x14ac:dyDescent="0.25">
      <c r="A571">
        <v>25875</v>
      </c>
      <c r="B571" s="73">
        <v>76</v>
      </c>
      <c r="C571" s="73">
        <v>5317</v>
      </c>
      <c r="D571" s="73">
        <v>7323</v>
      </c>
      <c r="E571" s="73">
        <v>18311</v>
      </c>
      <c r="F571" s="73">
        <v>5393</v>
      </c>
      <c r="G571" s="73">
        <v>25634</v>
      </c>
      <c r="H571" s="73" t="str">
        <f>VLOOKUP(A571,[1]Hoja1!$A$2:$D$1122,2)</f>
        <v>VILLETA</v>
      </c>
      <c r="I571" s="74">
        <f t="shared" si="8"/>
        <v>3.5</v>
      </c>
    </row>
    <row r="572" spans="1:9" x14ac:dyDescent="0.25">
      <c r="A572">
        <v>25878</v>
      </c>
      <c r="B572" s="73">
        <v>104</v>
      </c>
      <c r="C572" s="73">
        <v>1653</v>
      </c>
      <c r="D572" s="73">
        <v>7819</v>
      </c>
      <c r="E572" s="73">
        <v>4697</v>
      </c>
      <c r="F572" s="73">
        <v>1757</v>
      </c>
      <c r="G572" s="73">
        <v>12516</v>
      </c>
      <c r="H572" s="73" t="str">
        <f>VLOOKUP(A572,[1]Hoja1!$A$2:$D$1122,2)</f>
        <v>VIOT��</v>
      </c>
      <c r="I572" s="74">
        <f t="shared" si="8"/>
        <v>2.9</v>
      </c>
    </row>
    <row r="573" spans="1:9" x14ac:dyDescent="0.25">
      <c r="A573">
        <v>25885</v>
      </c>
      <c r="B573" s="73">
        <v>253</v>
      </c>
      <c r="C573" s="73">
        <v>1203</v>
      </c>
      <c r="D573" s="73">
        <v>7398</v>
      </c>
      <c r="E573" s="73">
        <v>3475</v>
      </c>
      <c r="F573" s="73">
        <v>1456</v>
      </c>
      <c r="G573" s="73">
        <v>10873</v>
      </c>
      <c r="H573" s="73" t="str">
        <f>VLOOKUP(A573,[1]Hoja1!$A$2:$D$1122,2)</f>
        <v>YACOP��</v>
      </c>
      <c r="I573" s="74">
        <f t="shared" si="8"/>
        <v>2.9</v>
      </c>
    </row>
    <row r="574" spans="1:9" x14ac:dyDescent="0.25">
      <c r="A574">
        <v>25898</v>
      </c>
      <c r="B574" s="73">
        <v>20</v>
      </c>
      <c r="C574" s="73">
        <v>536</v>
      </c>
      <c r="D574" s="73">
        <v>2257</v>
      </c>
      <c r="E574" s="73">
        <v>1952</v>
      </c>
      <c r="F574" s="73">
        <v>556</v>
      </c>
      <c r="G574" s="73">
        <v>4209</v>
      </c>
      <c r="H574" s="73" t="str">
        <f>VLOOKUP(A574,[1]Hoja1!$A$2:$D$1122,2)</f>
        <v>ZIPAC��N</v>
      </c>
      <c r="I574" s="74">
        <f t="shared" si="8"/>
        <v>3.7</v>
      </c>
    </row>
    <row r="575" spans="1:9" x14ac:dyDescent="0.25">
      <c r="A575">
        <v>25899</v>
      </c>
      <c r="B575" s="71">
        <v>85</v>
      </c>
      <c r="C575" s="71">
        <v>20577</v>
      </c>
      <c r="D575" s="71">
        <v>6638</v>
      </c>
      <c r="E575" s="71">
        <v>122300</v>
      </c>
      <c r="F575" s="71">
        <v>20662</v>
      </c>
      <c r="G575" s="71">
        <v>128938</v>
      </c>
      <c r="H575" s="71" t="str">
        <f>VLOOKUP(A575,[1]Hoja1!$A$2:$D$1122,2)</f>
        <v>ZIPAQUIRÁ</v>
      </c>
      <c r="I575" s="74">
        <f t="shared" si="8"/>
        <v>6</v>
      </c>
    </row>
    <row r="576" spans="1:9" x14ac:dyDescent="0.25">
      <c r="A576">
        <v>27001</v>
      </c>
      <c r="B576" s="71">
        <v>502</v>
      </c>
      <c r="C576" s="71">
        <v>27497</v>
      </c>
      <c r="D576" s="71">
        <v>7921</v>
      </c>
      <c r="E576" s="71">
        <v>109499</v>
      </c>
      <c r="F576" s="71">
        <v>27999</v>
      </c>
      <c r="G576" s="71">
        <v>117420</v>
      </c>
      <c r="H576" s="71" t="str">
        <f>VLOOKUP(A576,[1]Hoja1!$A$2:$D$1122,2)</f>
        <v>QUIBDÓ</v>
      </c>
      <c r="I576" s="74">
        <f t="shared" si="8"/>
        <v>4</v>
      </c>
    </row>
    <row r="577" spans="1:9" x14ac:dyDescent="0.25">
      <c r="A577">
        <v>27006</v>
      </c>
      <c r="B577" s="73">
        <v>1130</v>
      </c>
      <c r="C577" s="73">
        <v>2415</v>
      </c>
      <c r="D577" s="73">
        <v>3376</v>
      </c>
      <c r="E577" s="73">
        <v>8689</v>
      </c>
      <c r="F577" s="73">
        <v>3545</v>
      </c>
      <c r="G577" s="73">
        <v>12065</v>
      </c>
      <c r="H577" s="73" t="str">
        <f>VLOOKUP(A577,[1]Hoja1!$A$2:$D$1122,2)</f>
        <v>ACAND��</v>
      </c>
      <c r="I577" s="74">
        <f t="shared" si="8"/>
        <v>3.6</v>
      </c>
    </row>
    <row r="578" spans="1:9" x14ac:dyDescent="0.25">
      <c r="A578">
        <v>27025</v>
      </c>
      <c r="B578" s="73">
        <v>2015</v>
      </c>
      <c r="C578" s="73">
        <v>636</v>
      </c>
      <c r="D578" s="73">
        <v>15162</v>
      </c>
      <c r="E578" s="73">
        <v>3644</v>
      </c>
      <c r="F578" s="73">
        <v>2651</v>
      </c>
      <c r="G578" s="73">
        <v>18806</v>
      </c>
      <c r="H578" s="73" t="str">
        <f>VLOOKUP(A578,[1]Hoja1!$A$2:$D$1122,2)</f>
        <v>ALTO BAUD��</v>
      </c>
      <c r="I578" s="74">
        <f t="shared" si="8"/>
        <v>5.8</v>
      </c>
    </row>
    <row r="579" spans="1:9" x14ac:dyDescent="0.25">
      <c r="A579">
        <v>27050</v>
      </c>
      <c r="B579" s="73">
        <v>93</v>
      </c>
      <c r="C579" s="73">
        <v>1335</v>
      </c>
      <c r="D579" s="73">
        <v>260</v>
      </c>
      <c r="E579" s="73">
        <v>5232</v>
      </c>
      <c r="F579" s="73">
        <v>1428</v>
      </c>
      <c r="G579" s="73">
        <v>5492</v>
      </c>
      <c r="H579" s="73" t="str">
        <f>VLOOKUP(A579,[1]Hoja1!$A$2:$D$1122,2)</f>
        <v>ATRATO</v>
      </c>
      <c r="I579" s="74">
        <f t="shared" ref="I579:I642" si="9">ROUNDUP(E579/C579,1)</f>
        <v>4</v>
      </c>
    </row>
    <row r="580" spans="1:9" x14ac:dyDescent="0.25">
      <c r="A580">
        <v>27073</v>
      </c>
      <c r="B580" s="73">
        <v>759</v>
      </c>
      <c r="C580" s="73">
        <v>1014</v>
      </c>
      <c r="D580" s="73">
        <v>5618</v>
      </c>
      <c r="E580" s="73">
        <v>3088</v>
      </c>
      <c r="F580" s="73">
        <v>1773</v>
      </c>
      <c r="G580" s="73">
        <v>8706</v>
      </c>
      <c r="H580" s="73" t="str">
        <f>VLOOKUP(A580,[1]Hoja1!$A$2:$D$1122,2)</f>
        <v>BAGAD��</v>
      </c>
      <c r="I580" s="74">
        <f t="shared" si="9"/>
        <v>3.1</v>
      </c>
    </row>
    <row r="581" spans="1:9" x14ac:dyDescent="0.25">
      <c r="A581">
        <v>27075</v>
      </c>
      <c r="B581" s="73">
        <v>40</v>
      </c>
      <c r="C581" s="73">
        <v>1544</v>
      </c>
      <c r="D581" s="73">
        <v>624</v>
      </c>
      <c r="E581" s="73">
        <v>8129</v>
      </c>
      <c r="F581" s="73">
        <v>1584</v>
      </c>
      <c r="G581" s="73">
        <v>8753</v>
      </c>
      <c r="H581" s="73" t="str">
        <f>VLOOKUP(A581,[1]Hoja1!$A$2:$D$1122,2)</f>
        <v>BAH��A SOLANO</v>
      </c>
      <c r="I581" s="74">
        <f t="shared" si="9"/>
        <v>5.3</v>
      </c>
    </row>
    <row r="582" spans="1:9" x14ac:dyDescent="0.25">
      <c r="A582">
        <v>27077</v>
      </c>
      <c r="B582" s="73">
        <v>507</v>
      </c>
      <c r="C582" s="73">
        <v>1310</v>
      </c>
      <c r="D582" s="73">
        <v>3440</v>
      </c>
      <c r="E582" s="73">
        <v>5732</v>
      </c>
      <c r="F582" s="73">
        <v>1817</v>
      </c>
      <c r="G582" s="73">
        <v>9172</v>
      </c>
      <c r="H582" s="73" t="str">
        <f>VLOOKUP(A582,[1]Hoja1!$A$2:$D$1122,2)</f>
        <v>BAJO BAUD��</v>
      </c>
      <c r="I582" s="74">
        <f t="shared" si="9"/>
        <v>4.3999999999999995</v>
      </c>
    </row>
    <row r="583" spans="1:9" x14ac:dyDescent="0.25">
      <c r="A583">
        <v>27099</v>
      </c>
      <c r="B583" s="73">
        <v>718</v>
      </c>
      <c r="C583" s="73">
        <v>1383</v>
      </c>
      <c r="D583" s="73">
        <v>5617</v>
      </c>
      <c r="E583" s="73">
        <v>5512</v>
      </c>
      <c r="F583" s="73">
        <v>2101</v>
      </c>
      <c r="G583" s="73">
        <v>11129</v>
      </c>
      <c r="H583" s="73" t="str">
        <f>VLOOKUP(A583,[1]Hoja1!$A$2:$D$1122,2)</f>
        <v>BOJAY��</v>
      </c>
      <c r="I583" s="74">
        <f t="shared" si="9"/>
        <v>4</v>
      </c>
    </row>
    <row r="584" spans="1:9" x14ac:dyDescent="0.25">
      <c r="A584">
        <v>27135</v>
      </c>
      <c r="B584" s="73">
        <v>61</v>
      </c>
      <c r="C584" s="73">
        <v>1385</v>
      </c>
      <c r="D584" s="73">
        <v>558</v>
      </c>
      <c r="E584" s="73">
        <v>4932</v>
      </c>
      <c r="F584" s="73">
        <v>1446</v>
      </c>
      <c r="G584" s="73">
        <v>5490</v>
      </c>
      <c r="H584" s="73" t="str">
        <f>VLOOKUP(A584,[1]Hoja1!$A$2:$D$1122,2)</f>
        <v>EL CANT��N DEL SAN PABLO</v>
      </c>
      <c r="I584" s="74">
        <f t="shared" si="9"/>
        <v>3.6</v>
      </c>
    </row>
    <row r="585" spans="1:9" x14ac:dyDescent="0.25">
      <c r="A585">
        <v>27150</v>
      </c>
      <c r="B585" s="73">
        <v>865</v>
      </c>
      <c r="C585" s="73">
        <v>683</v>
      </c>
      <c r="D585" s="73">
        <v>9021</v>
      </c>
      <c r="E585" s="73">
        <v>2936</v>
      </c>
      <c r="F585" s="73">
        <v>1548</v>
      </c>
      <c r="G585" s="73">
        <v>11957</v>
      </c>
      <c r="H585" s="73" t="str">
        <f>VLOOKUP(A585,[1]Hoja1!$A$2:$D$1122,2)</f>
        <v>CARMEN DEL DARI��N</v>
      </c>
      <c r="I585" s="74">
        <f t="shared" si="9"/>
        <v>4.3</v>
      </c>
    </row>
    <row r="586" spans="1:9" x14ac:dyDescent="0.25">
      <c r="A586">
        <v>27160</v>
      </c>
      <c r="B586" s="73">
        <v>268</v>
      </c>
      <c r="C586" s="73">
        <v>900</v>
      </c>
      <c r="D586" s="73">
        <v>906</v>
      </c>
      <c r="E586" s="73">
        <v>3092</v>
      </c>
      <c r="F586" s="73">
        <v>1168</v>
      </c>
      <c r="G586" s="73">
        <v>3998</v>
      </c>
      <c r="H586" s="73" t="str">
        <f>VLOOKUP(A586,[1]Hoja1!$A$2:$D$1122,2)</f>
        <v>C��RTEGUI</v>
      </c>
      <c r="I586" s="74">
        <f t="shared" si="9"/>
        <v>3.5</v>
      </c>
    </row>
    <row r="587" spans="1:9" x14ac:dyDescent="0.25">
      <c r="A587">
        <v>27205</v>
      </c>
      <c r="B587" s="73">
        <v>197</v>
      </c>
      <c r="C587" s="73">
        <v>3148</v>
      </c>
      <c r="D587" s="73">
        <v>1034</v>
      </c>
      <c r="E587" s="73">
        <v>11165</v>
      </c>
      <c r="F587" s="73">
        <v>3345</v>
      </c>
      <c r="G587" s="73">
        <v>12199</v>
      </c>
      <c r="H587" s="73" t="str">
        <f>VLOOKUP(A587,[1]Hoja1!$A$2:$D$1122,2)</f>
        <v>CONDOTO</v>
      </c>
      <c r="I587" s="74">
        <f t="shared" si="9"/>
        <v>3.6</v>
      </c>
    </row>
    <row r="588" spans="1:9" x14ac:dyDescent="0.25">
      <c r="A588">
        <v>27245</v>
      </c>
      <c r="B588" s="73">
        <v>164</v>
      </c>
      <c r="C588" s="73">
        <v>647</v>
      </c>
      <c r="D588" s="73">
        <v>3376</v>
      </c>
      <c r="E588" s="73">
        <v>3626</v>
      </c>
      <c r="F588" s="73">
        <v>811</v>
      </c>
      <c r="G588" s="73">
        <v>7002</v>
      </c>
      <c r="H588" s="73" t="str">
        <f>VLOOKUP(A588,[1]Hoja1!$A$2:$D$1122,2)</f>
        <v>EL CARMEN DE ATRATO</v>
      </c>
      <c r="I588" s="74">
        <f t="shared" si="9"/>
        <v>5.6999999999999993</v>
      </c>
    </row>
    <row r="589" spans="1:9" x14ac:dyDescent="0.25">
      <c r="A589">
        <v>27250</v>
      </c>
      <c r="B589" s="73">
        <v>342</v>
      </c>
      <c r="C589" s="73">
        <v>656</v>
      </c>
      <c r="D589" s="73">
        <v>2952</v>
      </c>
      <c r="E589" s="73">
        <v>2731</v>
      </c>
      <c r="F589" s="73">
        <v>998</v>
      </c>
      <c r="G589" s="73">
        <v>5683</v>
      </c>
      <c r="H589" s="73" t="str">
        <f>VLOOKUP(A589,[1]Hoja1!$A$2:$D$1122,2)</f>
        <v>EL LITORAL DEL SAN JUAN</v>
      </c>
      <c r="I589" s="74">
        <f t="shared" si="9"/>
        <v>4.1999999999999993</v>
      </c>
    </row>
    <row r="590" spans="1:9" x14ac:dyDescent="0.25">
      <c r="A590">
        <v>27361</v>
      </c>
      <c r="B590" s="72">
        <v>556</v>
      </c>
      <c r="C590" s="72">
        <v>6465</v>
      </c>
      <c r="D590" s="72">
        <v>5747</v>
      </c>
      <c r="E590" s="72">
        <v>21531</v>
      </c>
      <c r="F590" s="72">
        <v>7021</v>
      </c>
      <c r="G590" s="72">
        <v>27278</v>
      </c>
      <c r="H590" s="72" t="str">
        <f>VLOOKUP(A590,[1]Hoja1!$A$2:$D$1122,2)</f>
        <v>ISTMINA</v>
      </c>
      <c r="I590" s="74">
        <f t="shared" si="9"/>
        <v>3.4</v>
      </c>
    </row>
    <row r="591" spans="1:9" x14ac:dyDescent="0.25">
      <c r="A591">
        <v>27372</v>
      </c>
      <c r="B591" s="73">
        <v>324</v>
      </c>
      <c r="C591" s="73">
        <v>712</v>
      </c>
      <c r="D591" s="73">
        <v>1896</v>
      </c>
      <c r="E591" s="73">
        <v>2116</v>
      </c>
      <c r="F591" s="73">
        <v>1036</v>
      </c>
      <c r="G591" s="73">
        <v>4012</v>
      </c>
      <c r="H591" s="73" t="str">
        <f>VLOOKUP(A591,[1]Hoja1!$A$2:$D$1122,2)</f>
        <v>JURAD��</v>
      </c>
      <c r="I591" s="74">
        <f t="shared" si="9"/>
        <v>3</v>
      </c>
    </row>
    <row r="592" spans="1:9" x14ac:dyDescent="0.25">
      <c r="A592">
        <v>27413</v>
      </c>
      <c r="B592" s="73">
        <v>197</v>
      </c>
      <c r="C592" s="73">
        <v>1284</v>
      </c>
      <c r="D592" s="73">
        <v>1004</v>
      </c>
      <c r="E592" s="73">
        <v>4790</v>
      </c>
      <c r="F592" s="73">
        <v>1481</v>
      </c>
      <c r="G592" s="73">
        <v>5794</v>
      </c>
      <c r="H592" s="73" t="str">
        <f>VLOOKUP(A592,[1]Hoja1!$A$2:$D$1122,2)</f>
        <v>LLOR��</v>
      </c>
      <c r="I592" s="74">
        <f t="shared" si="9"/>
        <v>3.8000000000000003</v>
      </c>
    </row>
    <row r="593" spans="1:9" x14ac:dyDescent="0.25">
      <c r="A593">
        <v>27425</v>
      </c>
      <c r="B593" s="73">
        <v>330</v>
      </c>
      <c r="C593" s="73">
        <v>691</v>
      </c>
      <c r="D593" s="73">
        <v>4279</v>
      </c>
      <c r="E593" s="73">
        <v>2787</v>
      </c>
      <c r="F593" s="73">
        <v>1021</v>
      </c>
      <c r="G593" s="73">
        <v>7066</v>
      </c>
      <c r="H593" s="73" t="str">
        <f>VLOOKUP(A593,[1]Hoja1!$A$2:$D$1122,2)</f>
        <v>MEDIO ATRATO</v>
      </c>
      <c r="I593" s="74">
        <f t="shared" si="9"/>
        <v>4.0999999999999996</v>
      </c>
    </row>
    <row r="594" spans="1:9" x14ac:dyDescent="0.25">
      <c r="A594">
        <v>27430</v>
      </c>
      <c r="B594" s="73">
        <v>397</v>
      </c>
      <c r="C594" s="73">
        <v>1592</v>
      </c>
      <c r="D594" s="73">
        <v>3267</v>
      </c>
      <c r="E594" s="73">
        <v>7480</v>
      </c>
      <c r="F594" s="73">
        <v>1989</v>
      </c>
      <c r="G594" s="73">
        <v>10747</v>
      </c>
      <c r="H594" s="73" t="str">
        <f>VLOOKUP(A594,[1]Hoja1!$A$2:$D$1122,2)</f>
        <v>MEDIO BAUD��</v>
      </c>
      <c r="I594" s="74">
        <f t="shared" si="9"/>
        <v>4.6999999999999993</v>
      </c>
    </row>
    <row r="595" spans="1:9" x14ac:dyDescent="0.25">
      <c r="A595">
        <v>27450</v>
      </c>
      <c r="B595" s="73">
        <v>787</v>
      </c>
      <c r="C595" s="73">
        <v>716</v>
      </c>
      <c r="D595" s="73">
        <v>6378</v>
      </c>
      <c r="E595" s="73">
        <v>2613</v>
      </c>
      <c r="F595" s="73">
        <v>1503</v>
      </c>
      <c r="G595" s="73">
        <v>8991</v>
      </c>
      <c r="H595" s="73" t="str">
        <f>VLOOKUP(A595,[1]Hoja1!$A$2:$D$1122,2)</f>
        <v>MEDIO SAN JUAN</v>
      </c>
      <c r="I595" s="74">
        <f t="shared" si="9"/>
        <v>3.7</v>
      </c>
    </row>
    <row r="596" spans="1:9" x14ac:dyDescent="0.25">
      <c r="A596">
        <v>27491</v>
      </c>
      <c r="B596" s="73">
        <v>449</v>
      </c>
      <c r="C596" s="73">
        <v>1243</v>
      </c>
      <c r="D596" s="73">
        <v>3339</v>
      </c>
      <c r="E596" s="73">
        <v>4748</v>
      </c>
      <c r="F596" s="73">
        <v>1692</v>
      </c>
      <c r="G596" s="73">
        <v>8087</v>
      </c>
      <c r="H596" s="73" t="str">
        <f>VLOOKUP(A596,[1]Hoja1!$A$2:$D$1122,2)</f>
        <v>N��VITA</v>
      </c>
      <c r="I596" s="74">
        <f t="shared" si="9"/>
        <v>3.9</v>
      </c>
    </row>
    <row r="597" spans="1:9" x14ac:dyDescent="0.25">
      <c r="A597">
        <v>27495</v>
      </c>
      <c r="B597" s="73">
        <v>118</v>
      </c>
      <c r="C597" s="73">
        <v>363</v>
      </c>
      <c r="D597" s="73">
        <v>1028</v>
      </c>
      <c r="E597" s="73">
        <v>1505</v>
      </c>
      <c r="F597" s="73">
        <v>481</v>
      </c>
      <c r="G597" s="73">
        <v>2533</v>
      </c>
      <c r="H597" s="73" t="str">
        <f>VLOOKUP(A597,[1]Hoja1!$A$2:$D$1122,2)</f>
        <v>NUQU��</v>
      </c>
      <c r="I597" s="74">
        <f t="shared" si="9"/>
        <v>4.1999999999999993</v>
      </c>
    </row>
    <row r="598" spans="1:9" x14ac:dyDescent="0.25">
      <c r="A598">
        <v>27580</v>
      </c>
      <c r="B598" s="73">
        <v>155</v>
      </c>
      <c r="C598" s="73">
        <v>945</v>
      </c>
      <c r="D598" s="73">
        <v>1485</v>
      </c>
      <c r="E598" s="73">
        <v>2940</v>
      </c>
      <c r="F598" s="73">
        <v>1100</v>
      </c>
      <c r="G598" s="73">
        <v>4425</v>
      </c>
      <c r="H598" s="73" t="str">
        <f>VLOOKUP(A598,[1]Hoja1!$A$2:$D$1122,2)</f>
        <v>R��O IR��</v>
      </c>
      <c r="I598" s="74">
        <f t="shared" si="9"/>
        <v>3.2</v>
      </c>
    </row>
    <row r="599" spans="1:9" x14ac:dyDescent="0.25">
      <c r="A599">
        <v>27600</v>
      </c>
      <c r="B599" s="73">
        <v>152</v>
      </c>
      <c r="C599" s="73">
        <v>1589</v>
      </c>
      <c r="D599" s="73">
        <v>1230</v>
      </c>
      <c r="E599" s="73">
        <v>6044</v>
      </c>
      <c r="F599" s="73">
        <v>1741</v>
      </c>
      <c r="G599" s="73">
        <v>7274</v>
      </c>
      <c r="H599" s="73" t="str">
        <f>VLOOKUP(A599,[1]Hoja1!$A$2:$D$1122,2)</f>
        <v>R��O QUITO</v>
      </c>
      <c r="I599" s="74">
        <f t="shared" si="9"/>
        <v>3.9</v>
      </c>
    </row>
    <row r="600" spans="1:9" x14ac:dyDescent="0.25">
      <c r="A600">
        <v>27615</v>
      </c>
      <c r="B600" s="73">
        <v>2669</v>
      </c>
      <c r="C600" s="73">
        <v>6662</v>
      </c>
      <c r="D600" s="73">
        <v>21517</v>
      </c>
      <c r="E600" s="73">
        <v>26236</v>
      </c>
      <c r="F600" s="73">
        <v>9331</v>
      </c>
      <c r="G600" s="73">
        <v>47753</v>
      </c>
      <c r="H600" s="73" t="str">
        <f>VLOOKUP(A600,[1]Hoja1!$A$2:$D$1122,2)</f>
        <v>RIOSUCIO</v>
      </c>
      <c r="I600" s="74">
        <f t="shared" si="9"/>
        <v>4</v>
      </c>
    </row>
    <row r="601" spans="1:9" x14ac:dyDescent="0.25">
      <c r="A601">
        <v>27660</v>
      </c>
      <c r="B601" s="73">
        <v>406</v>
      </c>
      <c r="C601" s="73">
        <v>757</v>
      </c>
      <c r="D601" s="73">
        <v>2357</v>
      </c>
      <c r="E601" s="73">
        <v>2282</v>
      </c>
      <c r="F601" s="73">
        <v>1163</v>
      </c>
      <c r="G601" s="73">
        <v>4639</v>
      </c>
      <c r="H601" s="73" t="str">
        <f>VLOOKUP(A601,[1]Hoja1!$A$2:$D$1122,2)</f>
        <v>SAN JOSÉ DEL PALMAR</v>
      </c>
      <c r="I601" s="74">
        <f t="shared" si="9"/>
        <v>3.1</v>
      </c>
    </row>
    <row r="602" spans="1:9" x14ac:dyDescent="0.25">
      <c r="A602">
        <v>27745</v>
      </c>
      <c r="B602" s="73">
        <v>31</v>
      </c>
      <c r="C602" s="73">
        <v>694</v>
      </c>
      <c r="D602" s="73">
        <v>248</v>
      </c>
      <c r="E602" s="73">
        <v>2195</v>
      </c>
      <c r="F602" s="73">
        <v>725</v>
      </c>
      <c r="G602" s="73">
        <v>2443</v>
      </c>
      <c r="H602" s="73" t="str">
        <f>VLOOKUP(A602,[1]Hoja1!$A$2:$D$1122,2)</f>
        <v>SIP��</v>
      </c>
      <c r="I602" s="74">
        <f t="shared" si="9"/>
        <v>3.2</v>
      </c>
    </row>
    <row r="603" spans="1:9" x14ac:dyDescent="0.25">
      <c r="A603">
        <v>27787</v>
      </c>
      <c r="B603" s="73">
        <v>514</v>
      </c>
      <c r="C603" s="73">
        <v>3647</v>
      </c>
      <c r="D603" s="73">
        <v>3161</v>
      </c>
      <c r="E603" s="73">
        <v>12780</v>
      </c>
      <c r="F603" s="73">
        <v>4161</v>
      </c>
      <c r="G603" s="73">
        <v>15941</v>
      </c>
      <c r="H603" s="73" t="str">
        <f>VLOOKUP(A603,[1]Hoja1!$A$2:$D$1122,2)</f>
        <v>TADÓ</v>
      </c>
      <c r="I603" s="74">
        <f t="shared" si="9"/>
        <v>3.6</v>
      </c>
    </row>
    <row r="604" spans="1:9" x14ac:dyDescent="0.25">
      <c r="A604">
        <v>27800</v>
      </c>
      <c r="B604" s="73">
        <v>649</v>
      </c>
      <c r="C604" s="73">
        <v>2219</v>
      </c>
      <c r="D604" s="73">
        <v>3187</v>
      </c>
      <c r="E604" s="73">
        <v>8117</v>
      </c>
      <c r="F604" s="73">
        <v>2868</v>
      </c>
      <c r="G604" s="73">
        <v>11304</v>
      </c>
      <c r="H604" s="73" t="str">
        <f>VLOOKUP(A604,[1]Hoja1!$A$2:$D$1122,2)</f>
        <v>UNGU��A</v>
      </c>
      <c r="I604" s="74">
        <f t="shared" si="9"/>
        <v>3.7</v>
      </c>
    </row>
    <row r="605" spans="1:9" x14ac:dyDescent="0.25">
      <c r="A605">
        <v>27810</v>
      </c>
      <c r="B605" s="73">
        <v>139</v>
      </c>
      <c r="C605" s="73">
        <v>1564</v>
      </c>
      <c r="D605" s="73">
        <v>805</v>
      </c>
      <c r="E605" s="73">
        <v>5497</v>
      </c>
      <c r="F605" s="73">
        <v>1703</v>
      </c>
      <c r="G605" s="73">
        <v>6302</v>
      </c>
      <c r="H605" s="73" t="str">
        <f>VLOOKUP(A605,[1]Hoja1!$A$2:$D$1122,2)</f>
        <v>UNIÓN PANAMERICANA</v>
      </c>
      <c r="I605" s="74">
        <f t="shared" si="9"/>
        <v>3.6</v>
      </c>
    </row>
    <row r="606" spans="1:9" x14ac:dyDescent="0.25">
      <c r="A606">
        <v>41001</v>
      </c>
      <c r="B606" s="69">
        <v>1137</v>
      </c>
      <c r="C606" s="69">
        <v>86739</v>
      </c>
      <c r="D606" s="69">
        <v>7682</v>
      </c>
      <c r="E606" s="69">
        <v>305005</v>
      </c>
      <c r="F606" s="69">
        <v>87876</v>
      </c>
      <c r="G606" s="69">
        <v>312687</v>
      </c>
      <c r="H606" s="69" t="str">
        <f>VLOOKUP(A606,[1]Hoja1!$A$2:$D$1122,2)</f>
        <v>NEIVA</v>
      </c>
      <c r="I606" s="74">
        <f t="shared" si="9"/>
        <v>3.6</v>
      </c>
    </row>
    <row r="607" spans="1:9" x14ac:dyDescent="0.25">
      <c r="A607">
        <v>41006</v>
      </c>
      <c r="B607" s="73">
        <v>535</v>
      </c>
      <c r="C607" s="73">
        <v>1248</v>
      </c>
      <c r="D607" s="73">
        <v>18075</v>
      </c>
      <c r="E607" s="73">
        <v>6472</v>
      </c>
      <c r="F607" s="73">
        <v>1783</v>
      </c>
      <c r="G607" s="73">
        <v>24547</v>
      </c>
      <c r="H607" s="73" t="str">
        <f>VLOOKUP(A607,[1]Hoja1!$A$2:$D$1122,2)</f>
        <v>ACEVEDO</v>
      </c>
      <c r="I607" s="74">
        <f t="shared" si="9"/>
        <v>5.1999999999999993</v>
      </c>
    </row>
    <row r="608" spans="1:9" x14ac:dyDescent="0.25">
      <c r="A608">
        <v>41013</v>
      </c>
      <c r="B608" s="73">
        <v>45</v>
      </c>
      <c r="C608" s="73">
        <v>1839</v>
      </c>
      <c r="D608" s="73">
        <v>2685</v>
      </c>
      <c r="E608" s="73">
        <v>5882</v>
      </c>
      <c r="F608" s="73">
        <v>1884</v>
      </c>
      <c r="G608" s="73">
        <v>8567</v>
      </c>
      <c r="H608" s="73" t="str">
        <f>VLOOKUP(A608,[1]Hoja1!$A$2:$D$1122,2)</f>
        <v>AGRADO</v>
      </c>
      <c r="I608" s="74">
        <f t="shared" si="9"/>
        <v>3.2</v>
      </c>
    </row>
    <row r="609" spans="1:9" x14ac:dyDescent="0.25">
      <c r="A609">
        <v>41016</v>
      </c>
      <c r="B609" s="73">
        <v>248</v>
      </c>
      <c r="C609" s="73">
        <v>3707</v>
      </c>
      <c r="D609" s="73">
        <v>3565</v>
      </c>
      <c r="E609" s="73">
        <v>11012</v>
      </c>
      <c r="F609" s="73">
        <v>3955</v>
      </c>
      <c r="G609" s="73">
        <v>14577</v>
      </c>
      <c r="H609" s="73" t="str">
        <f>VLOOKUP(A609,[1]Hoja1!$A$2:$D$1122,2)</f>
        <v>AIPE</v>
      </c>
      <c r="I609" s="74">
        <f t="shared" si="9"/>
        <v>3</v>
      </c>
    </row>
    <row r="610" spans="1:9" x14ac:dyDescent="0.25">
      <c r="A610">
        <v>41020</v>
      </c>
      <c r="B610" s="73">
        <v>1519</v>
      </c>
      <c r="C610" s="73">
        <v>3868</v>
      </c>
      <c r="D610" s="73">
        <v>8831</v>
      </c>
      <c r="E610" s="73">
        <v>11157</v>
      </c>
      <c r="F610" s="73">
        <v>5387</v>
      </c>
      <c r="G610" s="73">
        <v>19988</v>
      </c>
      <c r="H610" s="73" t="str">
        <f>VLOOKUP(A610,[1]Hoja1!$A$2:$D$1122,2)</f>
        <v>ALGECIRAS</v>
      </c>
      <c r="I610" s="74">
        <f t="shared" si="9"/>
        <v>2.9</v>
      </c>
    </row>
    <row r="611" spans="1:9" x14ac:dyDescent="0.25">
      <c r="A611">
        <v>41026</v>
      </c>
      <c r="B611" s="73">
        <v>158</v>
      </c>
      <c r="C611" s="73">
        <v>938</v>
      </c>
      <c r="D611" s="73">
        <v>1156</v>
      </c>
      <c r="E611" s="73">
        <v>2648</v>
      </c>
      <c r="F611" s="73">
        <v>1096</v>
      </c>
      <c r="G611" s="73">
        <v>3804</v>
      </c>
      <c r="H611" s="73" t="str">
        <f>VLOOKUP(A611,[1]Hoja1!$A$2:$D$1122,2)</f>
        <v>ALTAMIRA</v>
      </c>
      <c r="I611" s="74">
        <f t="shared" si="9"/>
        <v>2.9</v>
      </c>
    </row>
    <row r="612" spans="1:9" x14ac:dyDescent="0.25">
      <c r="A612">
        <v>41078</v>
      </c>
      <c r="B612" s="73">
        <v>68</v>
      </c>
      <c r="C612" s="73">
        <v>1153</v>
      </c>
      <c r="D612" s="73">
        <v>2924</v>
      </c>
      <c r="E612" s="73">
        <v>3452</v>
      </c>
      <c r="F612" s="73">
        <v>1221</v>
      </c>
      <c r="G612" s="73">
        <v>6376</v>
      </c>
      <c r="H612" s="73" t="str">
        <f>VLOOKUP(A612,[1]Hoja1!$A$2:$D$1122,2)</f>
        <v>BARAYA</v>
      </c>
      <c r="I612" s="74">
        <f t="shared" si="9"/>
        <v>3</v>
      </c>
    </row>
    <row r="613" spans="1:9" x14ac:dyDescent="0.25">
      <c r="A613">
        <v>41132</v>
      </c>
      <c r="B613" s="72">
        <v>162</v>
      </c>
      <c r="C613" s="72">
        <v>7384</v>
      </c>
      <c r="D613" s="72">
        <v>4923</v>
      </c>
      <c r="E613" s="72">
        <v>25128</v>
      </c>
      <c r="F613" s="72">
        <v>7546</v>
      </c>
      <c r="G613" s="72">
        <v>30051</v>
      </c>
      <c r="H613" s="72" t="str">
        <f>VLOOKUP(A613,[1]Hoja1!$A$2:$D$1122,2)</f>
        <v>CAMPOALEGRE</v>
      </c>
      <c r="I613" s="74">
        <f t="shared" si="9"/>
        <v>3.5</v>
      </c>
    </row>
    <row r="614" spans="1:9" x14ac:dyDescent="0.25">
      <c r="A614">
        <v>41206</v>
      </c>
      <c r="B614" s="73">
        <v>1400</v>
      </c>
      <c r="C614" s="73">
        <v>1047</v>
      </c>
      <c r="D614" s="73">
        <v>4542</v>
      </c>
      <c r="E614" s="73">
        <v>2415</v>
      </c>
      <c r="F614" s="73">
        <v>2447</v>
      </c>
      <c r="G614" s="73">
        <v>6957</v>
      </c>
      <c r="H614" s="73" t="str">
        <f>VLOOKUP(A614,[1]Hoja1!$A$2:$D$1122,2)</f>
        <v>COLOMBIA</v>
      </c>
      <c r="I614" s="74">
        <f t="shared" si="9"/>
        <v>2.4</v>
      </c>
    </row>
    <row r="615" spans="1:9" x14ac:dyDescent="0.25">
      <c r="A615">
        <v>41244</v>
      </c>
      <c r="B615" s="73">
        <v>61</v>
      </c>
      <c r="C615" s="73">
        <v>569</v>
      </c>
      <c r="D615" s="73">
        <v>1901</v>
      </c>
      <c r="E615" s="73">
        <v>1828</v>
      </c>
      <c r="F615" s="73">
        <v>630</v>
      </c>
      <c r="G615" s="73">
        <v>3729</v>
      </c>
      <c r="H615" s="73" t="str">
        <f>VLOOKUP(A615,[1]Hoja1!$A$2:$D$1122,2)</f>
        <v>EL��AS</v>
      </c>
      <c r="I615" s="74">
        <f t="shared" si="9"/>
        <v>3.3000000000000003</v>
      </c>
    </row>
    <row r="616" spans="1:9" x14ac:dyDescent="0.25">
      <c r="A616">
        <v>41298</v>
      </c>
      <c r="B616" s="72">
        <v>751</v>
      </c>
      <c r="C616" s="72">
        <v>11215</v>
      </c>
      <c r="D616" s="72">
        <v>22944</v>
      </c>
      <c r="E616" s="72">
        <v>42275</v>
      </c>
      <c r="F616" s="72">
        <v>11966</v>
      </c>
      <c r="G616" s="72">
        <v>65219</v>
      </c>
      <c r="H616" s="72" t="str">
        <f>VLOOKUP(A616,[1]Hoja1!$A$2:$D$1122,2)</f>
        <v>GARZÓN</v>
      </c>
      <c r="I616" s="74">
        <f t="shared" si="9"/>
        <v>3.8000000000000003</v>
      </c>
    </row>
    <row r="617" spans="1:9" x14ac:dyDescent="0.25">
      <c r="A617">
        <v>41306</v>
      </c>
      <c r="B617" s="73">
        <v>249</v>
      </c>
      <c r="C617" s="73">
        <v>4100</v>
      </c>
      <c r="D617" s="73">
        <v>9158</v>
      </c>
      <c r="E617" s="73">
        <v>13320</v>
      </c>
      <c r="F617" s="73">
        <v>4349</v>
      </c>
      <c r="G617" s="73">
        <v>22478</v>
      </c>
      <c r="H617" s="73" t="str">
        <f>VLOOKUP(A617,[1]Hoja1!$A$2:$D$1122,2)</f>
        <v>GIGANTE</v>
      </c>
      <c r="I617" s="74">
        <f t="shared" si="9"/>
        <v>3.3000000000000003</v>
      </c>
    </row>
    <row r="618" spans="1:9" x14ac:dyDescent="0.25">
      <c r="A618">
        <v>41319</v>
      </c>
      <c r="B618" s="73">
        <v>113</v>
      </c>
      <c r="C618" s="73">
        <v>2055</v>
      </c>
      <c r="D618" s="73">
        <v>8566</v>
      </c>
      <c r="E618" s="73">
        <v>7293</v>
      </c>
      <c r="F618" s="73">
        <v>2168</v>
      </c>
      <c r="G618" s="73">
        <v>15859</v>
      </c>
      <c r="H618" s="73" t="str">
        <f>VLOOKUP(A618,[1]Hoja1!$A$2:$D$1122,2)</f>
        <v>GUADALUPE</v>
      </c>
      <c r="I618" s="74">
        <f t="shared" si="9"/>
        <v>3.6</v>
      </c>
    </row>
    <row r="619" spans="1:9" x14ac:dyDescent="0.25">
      <c r="A619">
        <v>41349</v>
      </c>
      <c r="B619" s="73">
        <v>35</v>
      </c>
      <c r="C619" s="73">
        <v>1765</v>
      </c>
      <c r="D619" s="73">
        <v>1401</v>
      </c>
      <c r="E619" s="73">
        <v>5154</v>
      </c>
      <c r="F619" s="73">
        <v>1800</v>
      </c>
      <c r="G619" s="73">
        <v>6555</v>
      </c>
      <c r="H619" s="73" t="str">
        <f>VLOOKUP(A619,[1]Hoja1!$A$2:$D$1122,2)</f>
        <v>HOBO</v>
      </c>
      <c r="I619" s="74">
        <f t="shared" si="9"/>
        <v>3</v>
      </c>
    </row>
    <row r="620" spans="1:9" x14ac:dyDescent="0.25">
      <c r="A620">
        <v>41357</v>
      </c>
      <c r="B620" s="73">
        <v>214</v>
      </c>
      <c r="C620" s="73">
        <v>1675</v>
      </c>
      <c r="D620" s="73">
        <v>5285</v>
      </c>
      <c r="E620" s="73">
        <v>3745</v>
      </c>
      <c r="F620" s="73">
        <v>1889</v>
      </c>
      <c r="G620" s="73">
        <v>9030</v>
      </c>
      <c r="H620" s="73" t="str">
        <f>VLOOKUP(A620,[1]Hoja1!$A$2:$D$1122,2)</f>
        <v>��QUIRA</v>
      </c>
      <c r="I620" s="74">
        <f t="shared" si="9"/>
        <v>2.3000000000000003</v>
      </c>
    </row>
    <row r="621" spans="1:9" x14ac:dyDescent="0.25">
      <c r="A621">
        <v>41359</v>
      </c>
      <c r="B621" s="73">
        <v>259</v>
      </c>
      <c r="C621" s="73">
        <v>1728</v>
      </c>
      <c r="D621" s="73">
        <v>17565</v>
      </c>
      <c r="E621" s="73">
        <v>6973</v>
      </c>
      <c r="F621" s="73">
        <v>1987</v>
      </c>
      <c r="G621" s="73">
        <v>24538</v>
      </c>
      <c r="H621" s="73" t="str">
        <f>VLOOKUP(A621,[1]Hoja1!$A$2:$D$1122,2)</f>
        <v>ISNOS</v>
      </c>
      <c r="I621" s="74">
        <f t="shared" si="9"/>
        <v>4.0999999999999996</v>
      </c>
    </row>
    <row r="622" spans="1:9" x14ac:dyDescent="0.25">
      <c r="A622">
        <v>41378</v>
      </c>
      <c r="B622" s="73">
        <v>199</v>
      </c>
      <c r="C622" s="73">
        <v>1469</v>
      </c>
      <c r="D622" s="73">
        <v>7075</v>
      </c>
      <c r="E622" s="73">
        <v>5319</v>
      </c>
      <c r="F622" s="73">
        <v>1668</v>
      </c>
      <c r="G622" s="73">
        <v>12394</v>
      </c>
      <c r="H622" s="73" t="str">
        <f>VLOOKUP(A622,[1]Hoja1!$A$2:$D$1122,2)</f>
        <v>LA ARGENTINA</v>
      </c>
      <c r="I622" s="74">
        <f t="shared" si="9"/>
        <v>3.7</v>
      </c>
    </row>
    <row r="623" spans="1:9" x14ac:dyDescent="0.25">
      <c r="A623">
        <v>41396</v>
      </c>
      <c r="B623" s="72">
        <v>608</v>
      </c>
      <c r="C623" s="72">
        <v>7541</v>
      </c>
      <c r="D623" s="72">
        <v>24817</v>
      </c>
      <c r="E623" s="72">
        <v>26862</v>
      </c>
      <c r="F623" s="72">
        <v>8149</v>
      </c>
      <c r="G623" s="72">
        <v>51679</v>
      </c>
      <c r="H623" s="72" t="str">
        <f>VLOOKUP(A623,[1]Hoja1!$A$2:$D$1122,2)</f>
        <v>LA PLATA</v>
      </c>
      <c r="I623" s="74">
        <f t="shared" si="9"/>
        <v>3.6</v>
      </c>
    </row>
    <row r="624" spans="1:9" x14ac:dyDescent="0.25">
      <c r="A624">
        <v>41483</v>
      </c>
      <c r="B624" s="73">
        <v>88</v>
      </c>
      <c r="C624" s="73">
        <v>807</v>
      </c>
      <c r="D624" s="73">
        <v>3142</v>
      </c>
      <c r="E624" s="73">
        <v>2920</v>
      </c>
      <c r="F624" s="73">
        <v>895</v>
      </c>
      <c r="G624" s="73">
        <v>6062</v>
      </c>
      <c r="H624" s="73" t="str">
        <f>VLOOKUP(A624,[1]Hoja1!$A$2:$D$1122,2)</f>
        <v>N��TAGA</v>
      </c>
      <c r="I624" s="74">
        <f t="shared" si="9"/>
        <v>3.7</v>
      </c>
    </row>
    <row r="625" spans="1:9" x14ac:dyDescent="0.25">
      <c r="A625">
        <v>41503</v>
      </c>
      <c r="B625" s="73">
        <v>87</v>
      </c>
      <c r="C625" s="73">
        <v>981</v>
      </c>
      <c r="D625" s="73">
        <v>7324</v>
      </c>
      <c r="E625" s="73">
        <v>3786</v>
      </c>
      <c r="F625" s="73">
        <v>1068</v>
      </c>
      <c r="G625" s="73">
        <v>11110</v>
      </c>
      <c r="H625" s="73" t="str">
        <f>VLOOKUP(A625,[1]Hoja1!$A$2:$D$1122,2)</f>
        <v>OPORAPA</v>
      </c>
      <c r="I625" s="74">
        <f t="shared" si="9"/>
        <v>3.9</v>
      </c>
    </row>
    <row r="626" spans="1:9" x14ac:dyDescent="0.25">
      <c r="A626">
        <v>41518</v>
      </c>
      <c r="B626" s="73">
        <v>66</v>
      </c>
      <c r="C626" s="73">
        <v>949</v>
      </c>
      <c r="D626" s="73">
        <v>3615</v>
      </c>
      <c r="E626" s="73">
        <v>2782</v>
      </c>
      <c r="F626" s="73">
        <v>1015</v>
      </c>
      <c r="G626" s="73">
        <v>6397</v>
      </c>
      <c r="H626" s="73" t="str">
        <f>VLOOKUP(A626,[1]Hoja1!$A$2:$D$1122,2)</f>
        <v>PAICOL</v>
      </c>
      <c r="I626" s="74">
        <f t="shared" si="9"/>
        <v>3</v>
      </c>
    </row>
    <row r="627" spans="1:9" x14ac:dyDescent="0.25">
      <c r="A627">
        <v>41524</v>
      </c>
      <c r="B627" s="73">
        <v>357</v>
      </c>
      <c r="C627" s="73">
        <v>5242</v>
      </c>
      <c r="D627" s="73">
        <v>7379</v>
      </c>
      <c r="E627" s="73">
        <v>16686</v>
      </c>
      <c r="F627" s="73">
        <v>5599</v>
      </c>
      <c r="G627" s="73">
        <v>24065</v>
      </c>
      <c r="H627" s="73" t="str">
        <f>VLOOKUP(A627,[1]Hoja1!$A$2:$D$1122,2)</f>
        <v>PALERMO</v>
      </c>
      <c r="I627" s="74">
        <f t="shared" si="9"/>
        <v>3.2</v>
      </c>
    </row>
    <row r="628" spans="1:9" x14ac:dyDescent="0.25">
      <c r="A628">
        <v>41530</v>
      </c>
      <c r="B628" s="73">
        <v>108</v>
      </c>
      <c r="C628" s="73">
        <v>494</v>
      </c>
      <c r="D628" s="73">
        <v>8699</v>
      </c>
      <c r="E628" s="73">
        <v>1718</v>
      </c>
      <c r="F628" s="73">
        <v>602</v>
      </c>
      <c r="G628" s="73">
        <v>10417</v>
      </c>
      <c r="H628" s="73" t="str">
        <f>VLOOKUP(A628,[1]Hoja1!$A$2:$D$1122,2)</f>
        <v>PALESTINA</v>
      </c>
      <c r="I628" s="74">
        <f t="shared" si="9"/>
        <v>3.5</v>
      </c>
    </row>
    <row r="629" spans="1:9" x14ac:dyDescent="0.25">
      <c r="A629">
        <v>41548</v>
      </c>
      <c r="B629" s="73">
        <v>62</v>
      </c>
      <c r="C629" s="73">
        <v>1434</v>
      </c>
      <c r="D629" s="73">
        <v>7634</v>
      </c>
      <c r="E629" s="73">
        <v>4552</v>
      </c>
      <c r="F629" s="73">
        <v>1496</v>
      </c>
      <c r="G629" s="73">
        <v>12186</v>
      </c>
      <c r="H629" s="73" t="str">
        <f>VLOOKUP(A629,[1]Hoja1!$A$2:$D$1122,2)</f>
        <v>PITAL</v>
      </c>
      <c r="I629" s="74">
        <f t="shared" si="9"/>
        <v>3.2</v>
      </c>
    </row>
    <row r="630" spans="1:9" x14ac:dyDescent="0.25">
      <c r="A630">
        <v>41551</v>
      </c>
      <c r="B630" s="71">
        <v>1353</v>
      </c>
      <c r="C630" s="71">
        <v>19991</v>
      </c>
      <c r="D630" s="71">
        <v>40948</v>
      </c>
      <c r="E630" s="71">
        <v>77761</v>
      </c>
      <c r="F630" s="71">
        <v>21344</v>
      </c>
      <c r="G630" s="71">
        <v>118709</v>
      </c>
      <c r="H630" s="71" t="str">
        <f>VLOOKUP(A630,[1]Hoja1!$A$2:$D$1122,2)</f>
        <v>PITALITO</v>
      </c>
      <c r="I630" s="74">
        <f t="shared" si="9"/>
        <v>3.9</v>
      </c>
    </row>
    <row r="631" spans="1:9" x14ac:dyDescent="0.25">
      <c r="A631">
        <v>41615</v>
      </c>
      <c r="B631" s="73">
        <v>241</v>
      </c>
      <c r="C631" s="73">
        <v>4420</v>
      </c>
      <c r="D631" s="73">
        <v>5063</v>
      </c>
      <c r="E631" s="73">
        <v>15857</v>
      </c>
      <c r="F631" s="73">
        <v>4661</v>
      </c>
      <c r="G631" s="73">
        <v>20920</v>
      </c>
      <c r="H631" s="73" t="str">
        <f>VLOOKUP(A631,[1]Hoja1!$A$2:$D$1122,2)</f>
        <v>RIVERA</v>
      </c>
      <c r="I631" s="74">
        <f t="shared" si="9"/>
        <v>3.6</v>
      </c>
    </row>
    <row r="632" spans="1:9" x14ac:dyDescent="0.25">
      <c r="A632">
        <v>41660</v>
      </c>
      <c r="B632" s="73">
        <v>92</v>
      </c>
      <c r="C632" s="73">
        <v>484</v>
      </c>
      <c r="D632" s="73">
        <v>7889</v>
      </c>
      <c r="E632" s="73">
        <v>2162</v>
      </c>
      <c r="F632" s="73">
        <v>576</v>
      </c>
      <c r="G632" s="73">
        <v>10051</v>
      </c>
      <c r="H632" s="73" t="str">
        <f>VLOOKUP(A632,[1]Hoja1!$A$2:$D$1122,2)</f>
        <v>SALADOBLANCO</v>
      </c>
      <c r="I632" s="74">
        <f t="shared" si="9"/>
        <v>4.5</v>
      </c>
    </row>
    <row r="633" spans="1:9" x14ac:dyDescent="0.25">
      <c r="A633">
        <v>41668</v>
      </c>
      <c r="B633" s="73">
        <v>335</v>
      </c>
      <c r="C633" s="73">
        <v>3637</v>
      </c>
      <c r="D633" s="73">
        <v>19650</v>
      </c>
      <c r="E633" s="73">
        <v>12653</v>
      </c>
      <c r="F633" s="73">
        <v>3972</v>
      </c>
      <c r="G633" s="73">
        <v>32303</v>
      </c>
      <c r="H633" s="73" t="str">
        <f>VLOOKUP(A633,[1]Hoja1!$A$2:$D$1122,2)</f>
        <v>SAN AGUSTÍN</v>
      </c>
      <c r="I633" s="74">
        <f t="shared" si="9"/>
        <v>3.5</v>
      </c>
    </row>
    <row r="634" spans="1:9" x14ac:dyDescent="0.25">
      <c r="A634">
        <v>41676</v>
      </c>
      <c r="B634" s="73">
        <v>101</v>
      </c>
      <c r="C634" s="73">
        <v>850</v>
      </c>
      <c r="D634" s="73">
        <v>7348</v>
      </c>
      <c r="E634" s="73">
        <v>2854</v>
      </c>
      <c r="F634" s="73">
        <v>951</v>
      </c>
      <c r="G634" s="73">
        <v>10202</v>
      </c>
      <c r="H634" s="73" t="str">
        <f>VLOOKUP(A634,[1]Hoja1!$A$2:$D$1122,2)</f>
        <v>SANTA MARÍA</v>
      </c>
      <c r="I634" s="74">
        <f t="shared" si="9"/>
        <v>3.4</v>
      </c>
    </row>
    <row r="635" spans="1:9" x14ac:dyDescent="0.25">
      <c r="A635">
        <v>41770</v>
      </c>
      <c r="B635" s="73">
        <v>841</v>
      </c>
      <c r="C635" s="73">
        <v>1769</v>
      </c>
      <c r="D635" s="73">
        <v>11156</v>
      </c>
      <c r="E635" s="73">
        <v>6143</v>
      </c>
      <c r="F635" s="73">
        <v>2610</v>
      </c>
      <c r="G635" s="73">
        <v>17299</v>
      </c>
      <c r="H635" s="73" t="str">
        <f>VLOOKUP(A635,[1]Hoja1!$A$2:$D$1122,2)</f>
        <v>SUAZA</v>
      </c>
      <c r="I635" s="74">
        <f t="shared" si="9"/>
        <v>3.5</v>
      </c>
    </row>
    <row r="636" spans="1:9" x14ac:dyDescent="0.25">
      <c r="A636">
        <v>41791</v>
      </c>
      <c r="B636" s="73">
        <v>204</v>
      </c>
      <c r="C636" s="73">
        <v>2252</v>
      </c>
      <c r="D636" s="73">
        <v>8320</v>
      </c>
      <c r="E636" s="73">
        <v>7701</v>
      </c>
      <c r="F636" s="73">
        <v>2456</v>
      </c>
      <c r="G636" s="73">
        <v>16021</v>
      </c>
      <c r="H636" s="73" t="str">
        <f>VLOOKUP(A636,[1]Hoja1!$A$2:$D$1122,2)</f>
        <v>TARQUI</v>
      </c>
      <c r="I636" s="74">
        <f t="shared" si="9"/>
        <v>3.5</v>
      </c>
    </row>
    <row r="637" spans="1:9" x14ac:dyDescent="0.25">
      <c r="A637">
        <v>41797</v>
      </c>
      <c r="B637" s="73">
        <v>129</v>
      </c>
      <c r="C637" s="73">
        <v>2202</v>
      </c>
      <c r="D637" s="73">
        <v>2982</v>
      </c>
      <c r="E637" s="73">
        <v>6758</v>
      </c>
      <c r="F637" s="73">
        <v>2331</v>
      </c>
      <c r="G637" s="73">
        <v>9740</v>
      </c>
      <c r="H637" s="73" t="str">
        <f>VLOOKUP(A637,[1]Hoja1!$A$2:$D$1122,2)</f>
        <v>TESALIA</v>
      </c>
      <c r="I637" s="74">
        <f t="shared" si="9"/>
        <v>3.1</v>
      </c>
    </row>
    <row r="638" spans="1:9" x14ac:dyDescent="0.25">
      <c r="A638">
        <v>41799</v>
      </c>
      <c r="B638" s="73">
        <v>220</v>
      </c>
      <c r="C638" s="73">
        <v>2187</v>
      </c>
      <c r="D638" s="73">
        <v>3982</v>
      </c>
      <c r="E638" s="73">
        <v>6206</v>
      </c>
      <c r="F638" s="73">
        <v>2407</v>
      </c>
      <c r="G638" s="73">
        <v>10188</v>
      </c>
      <c r="H638" s="73" t="str">
        <f>VLOOKUP(A638,[1]Hoja1!$A$2:$D$1122,2)</f>
        <v>TELLO</v>
      </c>
      <c r="I638" s="74">
        <f t="shared" si="9"/>
        <v>2.9</v>
      </c>
    </row>
    <row r="639" spans="1:9" x14ac:dyDescent="0.25">
      <c r="A639">
        <v>41801</v>
      </c>
      <c r="B639" s="73">
        <v>99</v>
      </c>
      <c r="C639" s="73">
        <v>1249</v>
      </c>
      <c r="D639" s="73">
        <v>3408</v>
      </c>
      <c r="E639" s="73">
        <v>3936</v>
      </c>
      <c r="F639" s="73">
        <v>1348</v>
      </c>
      <c r="G639" s="73">
        <v>7344</v>
      </c>
      <c r="H639" s="73" t="str">
        <f>VLOOKUP(A639,[1]Hoja1!$A$2:$D$1122,2)</f>
        <v>TERUEL</v>
      </c>
      <c r="I639" s="74">
        <f t="shared" si="9"/>
        <v>3.2</v>
      </c>
    </row>
    <row r="640" spans="1:9" x14ac:dyDescent="0.25">
      <c r="A640">
        <v>41807</v>
      </c>
      <c r="B640" s="73">
        <v>75</v>
      </c>
      <c r="C640" s="73">
        <v>2349</v>
      </c>
      <c r="D640" s="73">
        <v>11273</v>
      </c>
      <c r="E640" s="73">
        <v>9609</v>
      </c>
      <c r="F640" s="73">
        <v>2424</v>
      </c>
      <c r="G640" s="73">
        <v>20882</v>
      </c>
      <c r="H640" s="73" t="str">
        <f>VLOOKUP(A640,[1]Hoja1!$A$2:$D$1122,2)</f>
        <v>TIMAN��</v>
      </c>
      <c r="I640" s="74">
        <f t="shared" si="9"/>
        <v>4.0999999999999996</v>
      </c>
    </row>
    <row r="641" spans="1:9" x14ac:dyDescent="0.25">
      <c r="A641">
        <v>41872</v>
      </c>
      <c r="B641" s="73">
        <v>214</v>
      </c>
      <c r="C641" s="73">
        <v>1974</v>
      </c>
      <c r="D641" s="73">
        <v>1052</v>
      </c>
      <c r="E641" s="73">
        <v>5884</v>
      </c>
      <c r="F641" s="73">
        <v>2188</v>
      </c>
      <c r="G641" s="73">
        <v>6936</v>
      </c>
      <c r="H641" s="73" t="str">
        <f>VLOOKUP(A641,[1]Hoja1!$A$2:$D$1122,2)</f>
        <v>VILLAVIEJA</v>
      </c>
      <c r="I641" s="74">
        <f t="shared" si="9"/>
        <v>3</v>
      </c>
    </row>
    <row r="642" spans="1:9" x14ac:dyDescent="0.25">
      <c r="A642">
        <v>41885</v>
      </c>
      <c r="B642" s="73">
        <v>246</v>
      </c>
      <c r="C642" s="73">
        <v>1994</v>
      </c>
      <c r="D642" s="73">
        <v>1166</v>
      </c>
      <c r="E642" s="73">
        <v>6173</v>
      </c>
      <c r="F642" s="73">
        <v>2240</v>
      </c>
      <c r="G642" s="73">
        <v>7339</v>
      </c>
      <c r="H642" s="73" t="str">
        <f>VLOOKUP(A642,[1]Hoja1!$A$2:$D$1122,2)</f>
        <v>YAGUAR��</v>
      </c>
      <c r="I642" s="74">
        <f t="shared" si="9"/>
        <v>3.1</v>
      </c>
    </row>
    <row r="643" spans="1:9" x14ac:dyDescent="0.25">
      <c r="A643">
        <v>44001</v>
      </c>
      <c r="B643" s="71">
        <v>1362</v>
      </c>
      <c r="C643" s="71">
        <v>30164</v>
      </c>
      <c r="D643" s="71">
        <v>9071</v>
      </c>
      <c r="E643" s="71">
        <v>132983</v>
      </c>
      <c r="F643" s="71">
        <v>31526</v>
      </c>
      <c r="G643" s="71">
        <v>142054</v>
      </c>
      <c r="H643" s="71" t="str">
        <f>VLOOKUP(A643,[1]Hoja1!$A$2:$D$1122,2)</f>
        <v>RIOHACHA</v>
      </c>
      <c r="I643" s="74">
        <f t="shared" ref="I643:I706" si="10">ROUNDUP(E643/C643,1)</f>
        <v>4.5</v>
      </c>
    </row>
    <row r="644" spans="1:9" x14ac:dyDescent="0.25">
      <c r="A644">
        <v>44035</v>
      </c>
      <c r="B644" s="73">
        <v>383</v>
      </c>
      <c r="C644" s="73">
        <v>3460</v>
      </c>
      <c r="D644" s="73">
        <v>3087</v>
      </c>
      <c r="E644" s="73">
        <v>16762</v>
      </c>
      <c r="F644" s="73">
        <v>3843</v>
      </c>
      <c r="G644" s="73">
        <v>19849</v>
      </c>
      <c r="H644" s="73" t="str">
        <f>VLOOKUP(A644,[1]Hoja1!$A$2:$D$1122,2)</f>
        <v>ALBANIA</v>
      </c>
      <c r="I644" s="74">
        <f t="shared" si="10"/>
        <v>4.8999999999999995</v>
      </c>
    </row>
    <row r="645" spans="1:9" x14ac:dyDescent="0.25">
      <c r="A645">
        <v>44078</v>
      </c>
      <c r="B645" s="73">
        <v>132</v>
      </c>
      <c r="C645" s="73">
        <v>3104</v>
      </c>
      <c r="D645" s="73">
        <v>1765</v>
      </c>
      <c r="E645" s="73">
        <v>19768</v>
      </c>
      <c r="F645" s="73">
        <v>3236</v>
      </c>
      <c r="G645" s="73">
        <v>21533</v>
      </c>
      <c r="H645" s="73" t="str">
        <f>VLOOKUP(A645,[1]Hoja1!$A$2:$D$1122,2)</f>
        <v>BARRANCAS</v>
      </c>
      <c r="I645" s="74">
        <f t="shared" si="10"/>
        <v>6.3999999999999995</v>
      </c>
    </row>
    <row r="646" spans="1:9" x14ac:dyDescent="0.25">
      <c r="A646">
        <v>44090</v>
      </c>
      <c r="B646" s="73">
        <v>358</v>
      </c>
      <c r="C646" s="73">
        <v>4966</v>
      </c>
      <c r="D646" s="73">
        <v>3225</v>
      </c>
      <c r="E646" s="73">
        <v>20395</v>
      </c>
      <c r="F646" s="73">
        <v>5324</v>
      </c>
      <c r="G646" s="73">
        <v>23620</v>
      </c>
      <c r="H646" s="73" t="str">
        <f>VLOOKUP(A646,[1]Hoja1!$A$2:$D$1122,2)</f>
        <v>DIBULLA</v>
      </c>
      <c r="I646" s="74">
        <f t="shared" si="10"/>
        <v>4.1999999999999993</v>
      </c>
    </row>
    <row r="647" spans="1:9" x14ac:dyDescent="0.25">
      <c r="A647">
        <v>44098</v>
      </c>
      <c r="B647" s="73">
        <v>281</v>
      </c>
      <c r="C647" s="73">
        <v>2539</v>
      </c>
      <c r="D647" s="73">
        <v>2083</v>
      </c>
      <c r="E647" s="73">
        <v>9460</v>
      </c>
      <c r="F647" s="73">
        <v>2820</v>
      </c>
      <c r="G647" s="73">
        <v>11543</v>
      </c>
      <c r="H647" s="73" t="str">
        <f>VLOOKUP(A647,[1]Hoja1!$A$2:$D$1122,2)</f>
        <v>DISTRACCI��N</v>
      </c>
      <c r="I647" s="74">
        <f t="shared" si="10"/>
        <v>3.8000000000000003</v>
      </c>
    </row>
    <row r="648" spans="1:9" x14ac:dyDescent="0.25">
      <c r="A648">
        <v>44110</v>
      </c>
      <c r="B648" s="73">
        <v>23</v>
      </c>
      <c r="C648" s="73">
        <v>1444</v>
      </c>
      <c r="D648" s="73">
        <v>704</v>
      </c>
      <c r="E648" s="73">
        <v>6249</v>
      </c>
      <c r="F648" s="73">
        <v>1467</v>
      </c>
      <c r="G648" s="73">
        <v>6953</v>
      </c>
      <c r="H648" s="73" t="str">
        <f>VLOOKUP(A648,[1]Hoja1!$A$2:$D$1122,2)</f>
        <v>EL MOLINO</v>
      </c>
      <c r="I648" s="74">
        <f t="shared" si="10"/>
        <v>4.3999999999999995</v>
      </c>
    </row>
    <row r="649" spans="1:9" x14ac:dyDescent="0.25">
      <c r="A649">
        <v>44279</v>
      </c>
      <c r="B649" s="72">
        <v>146</v>
      </c>
      <c r="C649" s="72">
        <v>9377</v>
      </c>
      <c r="D649" s="72">
        <v>1863</v>
      </c>
      <c r="E649" s="72">
        <v>38651</v>
      </c>
      <c r="F649" s="72">
        <v>9523</v>
      </c>
      <c r="G649" s="72">
        <v>40514</v>
      </c>
      <c r="H649" s="72" t="str">
        <f>VLOOKUP(A649,[1]Hoja1!$A$2:$D$1122,2)</f>
        <v>FONSECA</v>
      </c>
      <c r="I649" s="74">
        <f t="shared" si="10"/>
        <v>4.1999999999999993</v>
      </c>
    </row>
    <row r="650" spans="1:9" x14ac:dyDescent="0.25">
      <c r="A650">
        <v>44378</v>
      </c>
      <c r="B650" s="73">
        <v>527</v>
      </c>
      <c r="C650" s="73">
        <v>3569</v>
      </c>
      <c r="D650" s="73">
        <v>3160</v>
      </c>
      <c r="E650" s="73">
        <v>12706</v>
      </c>
      <c r="F650" s="73">
        <v>4096</v>
      </c>
      <c r="G650" s="73">
        <v>15866</v>
      </c>
      <c r="H650" s="73" t="str">
        <f>VLOOKUP(A650,[1]Hoja1!$A$2:$D$1122,2)</f>
        <v>HATONUEVO</v>
      </c>
      <c r="I650" s="74">
        <f t="shared" si="10"/>
        <v>3.6</v>
      </c>
    </row>
    <row r="651" spans="1:9" x14ac:dyDescent="0.25">
      <c r="A651">
        <v>44420</v>
      </c>
      <c r="B651" s="73">
        <v>29</v>
      </c>
      <c r="C651" s="73">
        <v>507</v>
      </c>
      <c r="D651" s="73">
        <v>757</v>
      </c>
      <c r="E651" s="73">
        <v>2194</v>
      </c>
      <c r="F651" s="73">
        <v>536</v>
      </c>
      <c r="G651" s="73">
        <v>2951</v>
      </c>
      <c r="H651" s="73" t="str">
        <f>VLOOKUP(A651,[1]Hoja1!$A$2:$D$1122,2)</f>
        <v>LA JAGUA DEL PILAR</v>
      </c>
      <c r="I651" s="74">
        <f t="shared" si="10"/>
        <v>4.3999999999999995</v>
      </c>
    </row>
    <row r="652" spans="1:9" x14ac:dyDescent="0.25">
      <c r="A652">
        <v>44430</v>
      </c>
      <c r="B652" s="71">
        <v>896</v>
      </c>
      <c r="C652" s="71">
        <v>16777</v>
      </c>
      <c r="D652" s="71">
        <v>10829</v>
      </c>
      <c r="E652" s="71">
        <v>96790</v>
      </c>
      <c r="F652" s="71">
        <v>17673</v>
      </c>
      <c r="G652" s="71">
        <v>107619</v>
      </c>
      <c r="H652" s="71" t="str">
        <f>VLOOKUP(A652,[1]Hoja1!$A$2:$D$1122,2)</f>
        <v>MAICAO</v>
      </c>
      <c r="I652" s="74">
        <f t="shared" si="10"/>
        <v>5.8</v>
      </c>
    </row>
    <row r="653" spans="1:9" x14ac:dyDescent="0.25">
      <c r="A653">
        <v>44560</v>
      </c>
      <c r="B653" s="73">
        <v>1259</v>
      </c>
      <c r="C653" s="73">
        <v>2096</v>
      </c>
      <c r="D653" s="73">
        <v>15096</v>
      </c>
      <c r="E653" s="73">
        <v>8757</v>
      </c>
      <c r="F653" s="73">
        <v>3355</v>
      </c>
      <c r="G653" s="73">
        <v>23853</v>
      </c>
      <c r="H653" s="73" t="str">
        <f>VLOOKUP(A653,[1]Hoja1!$A$2:$D$1122,2)</f>
        <v>MANAURE</v>
      </c>
      <c r="I653" s="74">
        <f t="shared" si="10"/>
        <v>4.1999999999999993</v>
      </c>
    </row>
    <row r="654" spans="1:9" x14ac:dyDescent="0.25">
      <c r="A654">
        <v>44650</v>
      </c>
      <c r="B654" s="72">
        <v>321</v>
      </c>
      <c r="C654" s="72">
        <v>10568</v>
      </c>
      <c r="D654" s="72">
        <v>2686</v>
      </c>
      <c r="E654" s="72">
        <v>40145</v>
      </c>
      <c r="F654" s="72">
        <v>10889</v>
      </c>
      <c r="G654" s="72">
        <v>42831</v>
      </c>
      <c r="H654" s="72" t="str">
        <f>VLOOKUP(A654,[1]Hoja1!$A$2:$D$1122,2)</f>
        <v>SAN JUAN DEL CESAR</v>
      </c>
      <c r="I654" s="74">
        <f t="shared" si="10"/>
        <v>3.8000000000000003</v>
      </c>
    </row>
    <row r="655" spans="1:9" x14ac:dyDescent="0.25">
      <c r="A655">
        <v>44847</v>
      </c>
      <c r="B655" s="73">
        <v>3002</v>
      </c>
      <c r="C655" s="73">
        <v>2259</v>
      </c>
      <c r="D655" s="73">
        <v>31680</v>
      </c>
      <c r="E655" s="73">
        <v>6921</v>
      </c>
      <c r="F655" s="73">
        <v>5261</v>
      </c>
      <c r="G655" s="73">
        <v>38601</v>
      </c>
      <c r="H655" s="73" t="str">
        <f>VLOOKUP(A655,[1]Hoja1!$A$2:$D$1122,2)</f>
        <v>URIBIA</v>
      </c>
      <c r="I655" s="74">
        <f t="shared" si="10"/>
        <v>3.1</v>
      </c>
    </row>
    <row r="656" spans="1:9" x14ac:dyDescent="0.25">
      <c r="A656">
        <v>44855</v>
      </c>
      <c r="B656" s="73">
        <v>33</v>
      </c>
      <c r="C656" s="73">
        <v>1992</v>
      </c>
      <c r="D656" s="73">
        <v>905</v>
      </c>
      <c r="E656" s="73">
        <v>9250</v>
      </c>
      <c r="F656" s="73">
        <v>2025</v>
      </c>
      <c r="G656" s="73">
        <v>10155</v>
      </c>
      <c r="H656" s="73" t="str">
        <f>VLOOKUP(A656,[1]Hoja1!$A$2:$D$1122,2)</f>
        <v>URUMITA</v>
      </c>
      <c r="I656" s="74">
        <f t="shared" si="10"/>
        <v>4.6999999999999993</v>
      </c>
    </row>
    <row r="657" spans="1:9" x14ac:dyDescent="0.25">
      <c r="A657">
        <v>44874</v>
      </c>
      <c r="B657" s="72">
        <v>41</v>
      </c>
      <c r="C657" s="72">
        <v>4235</v>
      </c>
      <c r="D657" s="72">
        <v>1086</v>
      </c>
      <c r="E657" s="72">
        <v>23838</v>
      </c>
      <c r="F657" s="72">
        <v>4276</v>
      </c>
      <c r="G657" s="72">
        <v>24924</v>
      </c>
      <c r="H657" s="72" t="str">
        <f>VLOOKUP(A657,[1]Hoja1!$A$2:$D$1122,2)</f>
        <v>VILLANUEVA</v>
      </c>
      <c r="I657" s="74">
        <f t="shared" si="10"/>
        <v>5.6999999999999993</v>
      </c>
    </row>
    <row r="658" spans="1:9" x14ac:dyDescent="0.25">
      <c r="A658">
        <v>47001</v>
      </c>
      <c r="B658" s="69">
        <v>1554</v>
      </c>
      <c r="C658" s="69">
        <v>105788</v>
      </c>
      <c r="D658" s="69">
        <v>9808</v>
      </c>
      <c r="E658" s="69">
        <v>463075</v>
      </c>
      <c r="F658" s="69">
        <v>107342</v>
      </c>
      <c r="G658" s="69">
        <v>472883</v>
      </c>
      <c r="H658" s="69" t="str">
        <f>VLOOKUP(A658,[1]Hoja1!$A$2:$D$1122,2)</f>
        <v>SANTA MARTA</v>
      </c>
      <c r="I658" s="74">
        <f t="shared" si="10"/>
        <v>4.3999999999999995</v>
      </c>
    </row>
    <row r="659" spans="1:9" x14ac:dyDescent="0.25">
      <c r="A659">
        <v>47030</v>
      </c>
      <c r="B659" s="73">
        <v>76</v>
      </c>
      <c r="C659" s="73">
        <v>3260</v>
      </c>
      <c r="D659" s="73">
        <v>1315</v>
      </c>
      <c r="E659" s="73">
        <v>12785</v>
      </c>
      <c r="F659" s="73">
        <v>3336</v>
      </c>
      <c r="G659" s="73">
        <v>14100</v>
      </c>
      <c r="H659" s="73" t="str">
        <f>VLOOKUP(A659,[1]Hoja1!$A$2:$D$1122,2)</f>
        <v>ALGARROBO</v>
      </c>
      <c r="I659" s="74">
        <f t="shared" si="10"/>
        <v>4</v>
      </c>
    </row>
    <row r="660" spans="1:9" x14ac:dyDescent="0.25">
      <c r="A660">
        <v>47053</v>
      </c>
      <c r="B660" s="72">
        <v>211</v>
      </c>
      <c r="C660" s="72">
        <v>6939</v>
      </c>
      <c r="D660" s="72">
        <v>2459</v>
      </c>
      <c r="E660" s="72">
        <v>31846</v>
      </c>
      <c r="F660" s="72">
        <v>7150</v>
      </c>
      <c r="G660" s="72">
        <v>34305</v>
      </c>
      <c r="H660" s="72" t="str">
        <f>VLOOKUP(A660,[1]Hoja1!$A$2:$D$1122,2)</f>
        <v>ARACATACA</v>
      </c>
      <c r="I660" s="74">
        <f t="shared" si="10"/>
        <v>4.5999999999999996</v>
      </c>
    </row>
    <row r="661" spans="1:9" x14ac:dyDescent="0.25">
      <c r="A661">
        <v>47058</v>
      </c>
      <c r="B661" s="73">
        <v>137</v>
      </c>
      <c r="C661" s="73">
        <v>5555</v>
      </c>
      <c r="D661" s="73">
        <v>3620</v>
      </c>
      <c r="E661" s="73">
        <v>24636</v>
      </c>
      <c r="F661" s="73">
        <v>5692</v>
      </c>
      <c r="G661" s="73">
        <v>28256</v>
      </c>
      <c r="H661" s="73" t="str">
        <f>VLOOKUP(A661,[1]Hoja1!$A$2:$D$1122,2)</f>
        <v>ARIGUAN��</v>
      </c>
      <c r="I661" s="74">
        <f t="shared" si="10"/>
        <v>4.5</v>
      </c>
    </row>
    <row r="662" spans="1:9" x14ac:dyDescent="0.25">
      <c r="A662">
        <v>47161</v>
      </c>
      <c r="B662" s="73">
        <v>20</v>
      </c>
      <c r="C662" s="73">
        <v>1825</v>
      </c>
      <c r="D662" s="73">
        <v>186</v>
      </c>
      <c r="E662" s="73">
        <v>9039</v>
      </c>
      <c r="F662" s="73">
        <v>1845</v>
      </c>
      <c r="G662" s="73">
        <v>9225</v>
      </c>
      <c r="H662" s="73" t="str">
        <f>VLOOKUP(A662,[1]Hoja1!$A$2:$D$1122,2)</f>
        <v>CERRO DE SAN ANTONIO</v>
      </c>
      <c r="I662" s="74">
        <f t="shared" si="10"/>
        <v>5</v>
      </c>
    </row>
    <row r="663" spans="1:9" x14ac:dyDescent="0.25">
      <c r="A663">
        <v>47170</v>
      </c>
      <c r="B663" s="73">
        <v>98</v>
      </c>
      <c r="C663" s="73">
        <v>3485</v>
      </c>
      <c r="D663" s="73">
        <v>3554</v>
      </c>
      <c r="E663" s="73">
        <v>14635</v>
      </c>
      <c r="F663" s="73">
        <v>3583</v>
      </c>
      <c r="G663" s="73">
        <v>18189</v>
      </c>
      <c r="H663" s="73" t="str">
        <f>VLOOKUP(A663,[1]Hoja1!$A$2:$D$1122,2)</f>
        <v>CHIVOLO</v>
      </c>
      <c r="I663" s="74">
        <f t="shared" si="10"/>
        <v>4.1999999999999993</v>
      </c>
    </row>
    <row r="664" spans="1:9" x14ac:dyDescent="0.25">
      <c r="A664">
        <v>47189</v>
      </c>
      <c r="B664" s="71">
        <v>590</v>
      </c>
      <c r="C664" s="71">
        <v>23627</v>
      </c>
      <c r="D664" s="71">
        <v>6823</v>
      </c>
      <c r="E664" s="71">
        <v>109315</v>
      </c>
      <c r="F664" s="71">
        <v>24217</v>
      </c>
      <c r="G664" s="71">
        <v>116138</v>
      </c>
      <c r="H664" s="71" t="str">
        <f>VLOOKUP(A664,[1]Hoja1!$A$2:$D$1122,2)</f>
        <v>CI��NAGA</v>
      </c>
      <c r="I664" s="74">
        <f t="shared" si="10"/>
        <v>4.6999999999999993</v>
      </c>
    </row>
    <row r="665" spans="1:9" x14ac:dyDescent="0.25">
      <c r="A665">
        <v>47205</v>
      </c>
      <c r="B665" s="73">
        <v>9</v>
      </c>
      <c r="C665" s="73">
        <v>2647</v>
      </c>
      <c r="D665" s="73">
        <v>124</v>
      </c>
      <c r="E665" s="73">
        <v>9530</v>
      </c>
      <c r="F665" s="73">
        <v>2656</v>
      </c>
      <c r="G665" s="73">
        <v>9654</v>
      </c>
      <c r="H665" s="73" t="str">
        <f>VLOOKUP(A665,[1]Hoja1!$A$2:$D$1122,2)</f>
        <v>CONCORDIA</v>
      </c>
      <c r="I665" s="74">
        <f t="shared" si="10"/>
        <v>3.7</v>
      </c>
    </row>
    <row r="666" spans="1:9" x14ac:dyDescent="0.25">
      <c r="A666">
        <v>47245</v>
      </c>
      <c r="B666" s="72">
        <v>492</v>
      </c>
      <c r="C666" s="72">
        <v>11638</v>
      </c>
      <c r="D666" s="72">
        <v>4977</v>
      </c>
      <c r="E666" s="72">
        <v>53719</v>
      </c>
      <c r="F666" s="72">
        <v>12130</v>
      </c>
      <c r="G666" s="72">
        <v>58696</v>
      </c>
      <c r="H666" s="72" t="str">
        <f>VLOOKUP(A666,[1]Hoja1!$A$2:$D$1122,2)</f>
        <v>EL BANCO</v>
      </c>
      <c r="I666" s="74">
        <f t="shared" si="10"/>
        <v>4.6999999999999993</v>
      </c>
    </row>
    <row r="667" spans="1:9" x14ac:dyDescent="0.25">
      <c r="A667">
        <v>47258</v>
      </c>
      <c r="B667" s="73">
        <v>57</v>
      </c>
      <c r="C667" s="73">
        <v>4178</v>
      </c>
      <c r="D667" s="73">
        <v>724</v>
      </c>
      <c r="E667" s="73">
        <v>16544</v>
      </c>
      <c r="F667" s="73">
        <v>4235</v>
      </c>
      <c r="G667" s="73">
        <v>17268</v>
      </c>
      <c r="H667" s="73" t="str">
        <f>VLOOKUP(A667,[1]Hoja1!$A$2:$D$1122,2)</f>
        <v>EL PI����N</v>
      </c>
      <c r="I667" s="74">
        <f t="shared" si="10"/>
        <v>4</v>
      </c>
    </row>
    <row r="668" spans="1:9" x14ac:dyDescent="0.25">
      <c r="A668">
        <v>47268</v>
      </c>
      <c r="B668" s="73">
        <v>67</v>
      </c>
      <c r="C668" s="73">
        <v>3107</v>
      </c>
      <c r="D668" s="73">
        <v>1079</v>
      </c>
      <c r="E668" s="73">
        <v>18251</v>
      </c>
      <c r="F668" s="73">
        <v>3174</v>
      </c>
      <c r="G668" s="73">
        <v>19330</v>
      </c>
      <c r="H668" s="73" t="str">
        <f>VLOOKUP(A668,[1]Hoja1!$A$2:$D$1122,2)</f>
        <v>EL RET��N</v>
      </c>
      <c r="I668" s="74">
        <f t="shared" si="10"/>
        <v>5.8999999999999995</v>
      </c>
    </row>
    <row r="669" spans="1:9" x14ac:dyDescent="0.25">
      <c r="A669">
        <v>47288</v>
      </c>
      <c r="B669" s="71">
        <v>252</v>
      </c>
      <c r="C669" s="71">
        <v>14741</v>
      </c>
      <c r="D669" s="71">
        <v>2470</v>
      </c>
      <c r="E669" s="71">
        <v>57069</v>
      </c>
      <c r="F669" s="71">
        <v>14993</v>
      </c>
      <c r="G669" s="71">
        <v>59539</v>
      </c>
      <c r="H669" s="71" t="str">
        <f>VLOOKUP(A669,[1]Hoja1!$A$2:$D$1122,2)</f>
        <v>FUNDACIÓN</v>
      </c>
      <c r="I669" s="74">
        <f t="shared" si="10"/>
        <v>3.9</v>
      </c>
    </row>
    <row r="670" spans="1:9" x14ac:dyDescent="0.25">
      <c r="A670">
        <v>47318</v>
      </c>
      <c r="B670" s="73">
        <v>272</v>
      </c>
      <c r="C670" s="73">
        <v>3788</v>
      </c>
      <c r="D670" s="73">
        <v>7551</v>
      </c>
      <c r="E670" s="73">
        <v>17733</v>
      </c>
      <c r="F670" s="73">
        <v>4060</v>
      </c>
      <c r="G670" s="73">
        <v>25284</v>
      </c>
      <c r="H670" s="73" t="str">
        <f>VLOOKUP(A670,[1]Hoja1!$A$2:$D$1122,2)</f>
        <v>GUAMAL</v>
      </c>
      <c r="I670" s="74">
        <f t="shared" si="10"/>
        <v>4.6999999999999993</v>
      </c>
    </row>
    <row r="671" spans="1:9" x14ac:dyDescent="0.25">
      <c r="A671">
        <v>47460</v>
      </c>
      <c r="B671" s="73">
        <v>142</v>
      </c>
      <c r="C671" s="73">
        <v>2868</v>
      </c>
      <c r="D671" s="73">
        <v>4125</v>
      </c>
      <c r="E671" s="73">
        <v>13302</v>
      </c>
      <c r="F671" s="73">
        <v>3010</v>
      </c>
      <c r="G671" s="73">
        <v>17427</v>
      </c>
      <c r="H671" s="73" t="str">
        <f>VLOOKUP(A671,[1]Hoja1!$A$2:$D$1122,2)</f>
        <v>NUEVA GRANADA</v>
      </c>
      <c r="I671" s="74">
        <f t="shared" si="10"/>
        <v>4.6999999999999993</v>
      </c>
    </row>
    <row r="672" spans="1:9" x14ac:dyDescent="0.25">
      <c r="A672">
        <v>47541</v>
      </c>
      <c r="B672" s="73">
        <v>31</v>
      </c>
      <c r="C672" s="73">
        <v>1708</v>
      </c>
      <c r="D672" s="73">
        <v>200</v>
      </c>
      <c r="E672" s="73">
        <v>7356</v>
      </c>
      <c r="F672" s="73">
        <v>1739</v>
      </c>
      <c r="G672" s="73">
        <v>7556</v>
      </c>
      <c r="H672" s="73" t="str">
        <f>VLOOKUP(A672,[1]Hoja1!$A$2:$D$1122,2)</f>
        <v>PEDRAZA</v>
      </c>
      <c r="I672" s="74">
        <f t="shared" si="10"/>
        <v>4.3999999999999995</v>
      </c>
    </row>
    <row r="673" spans="1:9" x14ac:dyDescent="0.25">
      <c r="A673">
        <v>47545</v>
      </c>
      <c r="B673" s="73">
        <v>159</v>
      </c>
      <c r="C673" s="73">
        <v>1775</v>
      </c>
      <c r="D673" s="73">
        <v>3149</v>
      </c>
      <c r="E673" s="73">
        <v>7896</v>
      </c>
      <c r="F673" s="73">
        <v>1934</v>
      </c>
      <c r="G673" s="73">
        <v>11045</v>
      </c>
      <c r="H673" s="73" t="str">
        <f>VLOOKUP(A673,[1]Hoja1!$A$2:$D$1122,2)</f>
        <v>PIJI��O DEL CARMEN</v>
      </c>
      <c r="I673" s="74">
        <f t="shared" si="10"/>
        <v>4.5</v>
      </c>
    </row>
    <row r="674" spans="1:9" x14ac:dyDescent="0.25">
      <c r="A674">
        <v>47551</v>
      </c>
      <c r="B674" s="72">
        <v>240</v>
      </c>
      <c r="C674" s="72">
        <v>8175</v>
      </c>
      <c r="D674" s="72">
        <v>4115</v>
      </c>
      <c r="E674" s="72">
        <v>30223</v>
      </c>
      <c r="F674" s="72">
        <v>8415</v>
      </c>
      <c r="G674" s="72">
        <v>34338</v>
      </c>
      <c r="H674" s="72" t="str">
        <f>VLOOKUP(A674,[1]Hoja1!$A$2:$D$1122,2)</f>
        <v>PIVIJAY</v>
      </c>
      <c r="I674" s="74">
        <f t="shared" si="10"/>
        <v>3.7</v>
      </c>
    </row>
    <row r="675" spans="1:9" x14ac:dyDescent="0.25">
      <c r="A675">
        <v>47555</v>
      </c>
      <c r="B675" s="71">
        <v>204</v>
      </c>
      <c r="C675" s="71">
        <v>10576</v>
      </c>
      <c r="D675" s="71">
        <v>5995</v>
      </c>
      <c r="E675" s="71">
        <v>50052</v>
      </c>
      <c r="F675" s="71">
        <v>10780</v>
      </c>
      <c r="G675" s="71">
        <v>56047</v>
      </c>
      <c r="H675" s="71" t="str">
        <f>VLOOKUP(A675,[1]Hoja1!$A$2:$D$1122,2)</f>
        <v>PLATO</v>
      </c>
      <c r="I675" s="74">
        <f t="shared" si="10"/>
        <v>4.8</v>
      </c>
    </row>
    <row r="676" spans="1:9" x14ac:dyDescent="0.25">
      <c r="A676">
        <v>47570</v>
      </c>
      <c r="B676" s="73">
        <v>72</v>
      </c>
      <c r="C676" s="73">
        <v>4468</v>
      </c>
      <c r="D676" s="73">
        <v>560</v>
      </c>
      <c r="E676" s="73">
        <v>25704</v>
      </c>
      <c r="F676" s="73">
        <v>4540</v>
      </c>
      <c r="G676" s="73">
        <v>26264</v>
      </c>
      <c r="H676" s="73" t="str">
        <f>VLOOKUP(A676,[1]Hoja1!$A$2:$D$1122,2)</f>
        <v>PUEBLOVIEJO</v>
      </c>
      <c r="I676" s="74">
        <f t="shared" si="10"/>
        <v>5.8</v>
      </c>
    </row>
    <row r="677" spans="1:9" x14ac:dyDescent="0.25">
      <c r="A677">
        <v>47605</v>
      </c>
      <c r="B677" s="73">
        <v>44</v>
      </c>
      <c r="C677" s="73">
        <v>1981</v>
      </c>
      <c r="D677" s="73">
        <v>559</v>
      </c>
      <c r="E677" s="73">
        <v>8996</v>
      </c>
      <c r="F677" s="73">
        <v>2025</v>
      </c>
      <c r="G677" s="73">
        <v>9555</v>
      </c>
      <c r="H677" s="73" t="str">
        <f>VLOOKUP(A677,[1]Hoja1!$A$2:$D$1122,2)</f>
        <v>REMOLINO</v>
      </c>
      <c r="I677" s="74">
        <f t="shared" si="10"/>
        <v>4.5999999999999996</v>
      </c>
    </row>
    <row r="678" spans="1:9" x14ac:dyDescent="0.25">
      <c r="A678">
        <v>47660</v>
      </c>
      <c r="B678" s="73">
        <v>255</v>
      </c>
      <c r="C678" s="73">
        <v>1981</v>
      </c>
      <c r="D678" s="73">
        <v>5590</v>
      </c>
      <c r="E678" s="73">
        <v>8409</v>
      </c>
      <c r="F678" s="73">
        <v>2236</v>
      </c>
      <c r="G678" s="73">
        <v>13999</v>
      </c>
      <c r="H678" s="73" t="str">
        <f>VLOOKUP(A678,[1]Hoja1!$A$2:$D$1122,2)</f>
        <v>SABANAS DE SAN ÁNGEL</v>
      </c>
      <c r="I678" s="74">
        <f t="shared" si="10"/>
        <v>4.3</v>
      </c>
    </row>
    <row r="679" spans="1:9" x14ac:dyDescent="0.25">
      <c r="A679">
        <v>47675</v>
      </c>
      <c r="B679" s="73">
        <v>36</v>
      </c>
      <c r="C679" s="73">
        <v>2432</v>
      </c>
      <c r="D679" s="73">
        <v>415</v>
      </c>
      <c r="E679" s="73">
        <v>8929</v>
      </c>
      <c r="F679" s="73">
        <v>2468</v>
      </c>
      <c r="G679" s="73">
        <v>9344</v>
      </c>
      <c r="H679" s="73" t="str">
        <f>VLOOKUP(A679,[1]Hoja1!$A$2:$D$1122,2)</f>
        <v>SALAMINA</v>
      </c>
      <c r="I679" s="74">
        <f t="shared" si="10"/>
        <v>3.7</v>
      </c>
    </row>
    <row r="680" spans="1:9" x14ac:dyDescent="0.25">
      <c r="A680">
        <v>47692</v>
      </c>
      <c r="B680" s="73">
        <v>211</v>
      </c>
      <c r="C680" s="73">
        <v>3040</v>
      </c>
      <c r="D680" s="73">
        <v>5946</v>
      </c>
      <c r="E680" s="73">
        <v>12893</v>
      </c>
      <c r="F680" s="73">
        <v>3251</v>
      </c>
      <c r="G680" s="73">
        <v>18839</v>
      </c>
      <c r="H680" s="73" t="str">
        <f>VLOOKUP(A680,[1]Hoja1!$A$2:$D$1122,2)</f>
        <v>SAN SEBASTIÁN DE BUENAVISTA</v>
      </c>
      <c r="I680" s="74">
        <f t="shared" si="10"/>
        <v>4.3</v>
      </c>
    </row>
    <row r="681" spans="1:9" x14ac:dyDescent="0.25">
      <c r="A681">
        <v>47703</v>
      </c>
      <c r="B681" s="73">
        <v>124</v>
      </c>
      <c r="C681" s="73">
        <v>2028</v>
      </c>
      <c r="D681" s="73">
        <v>2602</v>
      </c>
      <c r="E681" s="73">
        <v>8669</v>
      </c>
      <c r="F681" s="73">
        <v>2152</v>
      </c>
      <c r="G681" s="73">
        <v>11271</v>
      </c>
      <c r="H681" s="73" t="str">
        <f>VLOOKUP(A681,[1]Hoja1!$A$2:$D$1122,2)</f>
        <v>SAN ZEN��N</v>
      </c>
      <c r="I681" s="74">
        <f t="shared" si="10"/>
        <v>4.3</v>
      </c>
    </row>
    <row r="682" spans="1:9" x14ac:dyDescent="0.25">
      <c r="A682">
        <v>47707</v>
      </c>
      <c r="B682" s="73">
        <v>206</v>
      </c>
      <c r="C682" s="73">
        <v>3653</v>
      </c>
      <c r="D682" s="73">
        <v>4593</v>
      </c>
      <c r="E682" s="73">
        <v>18087</v>
      </c>
      <c r="F682" s="73">
        <v>3859</v>
      </c>
      <c r="G682" s="73">
        <v>22680</v>
      </c>
      <c r="H682" s="73" t="str">
        <f>VLOOKUP(A682,[1]Hoja1!$A$2:$D$1122,2)</f>
        <v>SANTA ANA</v>
      </c>
      <c r="I682" s="74">
        <f t="shared" si="10"/>
        <v>5</v>
      </c>
    </row>
    <row r="683" spans="1:9" x14ac:dyDescent="0.25">
      <c r="A683">
        <v>47720</v>
      </c>
      <c r="B683" s="73">
        <v>130</v>
      </c>
      <c r="C683" s="73">
        <v>1621</v>
      </c>
      <c r="D683" s="73">
        <v>1511</v>
      </c>
      <c r="E683" s="73">
        <v>7818</v>
      </c>
      <c r="F683" s="73">
        <v>1751</v>
      </c>
      <c r="G683" s="73">
        <v>9329</v>
      </c>
      <c r="H683" s="73" t="str">
        <f>VLOOKUP(A683,[1]Hoja1!$A$2:$D$1122,2)</f>
        <v>SANTA B��RBARA DE PINTO</v>
      </c>
      <c r="I683" s="74">
        <f t="shared" si="10"/>
        <v>4.8999999999999995</v>
      </c>
    </row>
    <row r="684" spans="1:9" x14ac:dyDescent="0.25">
      <c r="A684">
        <v>47745</v>
      </c>
      <c r="B684" s="73">
        <v>378</v>
      </c>
      <c r="C684" s="73">
        <v>4535</v>
      </c>
      <c r="D684" s="73">
        <v>3965</v>
      </c>
      <c r="E684" s="73">
        <v>21796</v>
      </c>
      <c r="F684" s="73">
        <v>4913</v>
      </c>
      <c r="G684" s="73">
        <v>25761</v>
      </c>
      <c r="H684" s="73" t="str">
        <f>VLOOKUP(A684,[1]Hoja1!$A$2:$D$1122,2)</f>
        <v>SITIONUEVO</v>
      </c>
      <c r="I684" s="74">
        <f t="shared" si="10"/>
        <v>4.8999999999999995</v>
      </c>
    </row>
    <row r="685" spans="1:9" x14ac:dyDescent="0.25">
      <c r="A685">
        <v>47798</v>
      </c>
      <c r="B685" s="73">
        <v>86</v>
      </c>
      <c r="C685" s="73">
        <v>2587</v>
      </c>
      <c r="D685" s="73">
        <v>1710</v>
      </c>
      <c r="E685" s="73">
        <v>10631</v>
      </c>
      <c r="F685" s="73">
        <v>2673</v>
      </c>
      <c r="G685" s="73">
        <v>12341</v>
      </c>
      <c r="H685" s="73" t="str">
        <f>VLOOKUP(A685,[1]Hoja1!$A$2:$D$1122,2)</f>
        <v>TENERIFE</v>
      </c>
      <c r="I685" s="74">
        <f t="shared" si="10"/>
        <v>4.1999999999999993</v>
      </c>
    </row>
    <row r="686" spans="1:9" x14ac:dyDescent="0.25">
      <c r="A686">
        <v>47960</v>
      </c>
      <c r="B686" s="73">
        <v>39</v>
      </c>
      <c r="C686" s="73">
        <v>1693</v>
      </c>
      <c r="D686" s="73">
        <v>781</v>
      </c>
      <c r="E686" s="73">
        <v>7605</v>
      </c>
      <c r="F686" s="73">
        <v>1732</v>
      </c>
      <c r="G686" s="73">
        <v>8386</v>
      </c>
      <c r="H686" s="73" t="str">
        <f>VLOOKUP(A686,[1]Hoja1!$A$2:$D$1122,2)</f>
        <v>ZAPAY��N</v>
      </c>
      <c r="I686" s="74">
        <f t="shared" si="10"/>
        <v>4.5</v>
      </c>
    </row>
    <row r="687" spans="1:9" x14ac:dyDescent="0.25">
      <c r="A687">
        <v>47980</v>
      </c>
      <c r="B687" s="73">
        <v>380</v>
      </c>
      <c r="C687" s="73">
        <v>13245</v>
      </c>
      <c r="D687" s="73">
        <v>6446</v>
      </c>
      <c r="E687" s="73">
        <v>60247</v>
      </c>
      <c r="F687" s="73">
        <v>13625</v>
      </c>
      <c r="G687" s="73">
        <v>66693</v>
      </c>
      <c r="H687" s="73" t="str">
        <f>VLOOKUP(A687,[1]Hoja1!$A$2:$D$1122,2)</f>
        <v>ZONA BANANERA</v>
      </c>
      <c r="I687" s="74">
        <f t="shared" si="10"/>
        <v>4.5999999999999996</v>
      </c>
    </row>
    <row r="688" spans="1:9" x14ac:dyDescent="0.25">
      <c r="A688">
        <v>50001</v>
      </c>
      <c r="B688" s="69">
        <v>1436</v>
      </c>
      <c r="C688" s="69">
        <v>123701</v>
      </c>
      <c r="D688" s="69">
        <v>15464</v>
      </c>
      <c r="E688" s="69">
        <v>430364</v>
      </c>
      <c r="F688" s="69">
        <v>125137</v>
      </c>
      <c r="G688" s="69">
        <v>445828</v>
      </c>
      <c r="H688" s="69" t="str">
        <f>VLOOKUP(A688,[1]Hoja1!$A$2:$D$1122,2)</f>
        <v>VILLAVICENCIO</v>
      </c>
      <c r="I688" s="74">
        <f t="shared" si="10"/>
        <v>3.5</v>
      </c>
    </row>
    <row r="689" spans="1:9" x14ac:dyDescent="0.25">
      <c r="A689">
        <v>50006</v>
      </c>
      <c r="B689" s="71">
        <v>221</v>
      </c>
      <c r="C689" s="71">
        <v>19016</v>
      </c>
      <c r="D689" s="71">
        <v>9879</v>
      </c>
      <c r="E689" s="71">
        <v>63978</v>
      </c>
      <c r="F689" s="71">
        <v>19237</v>
      </c>
      <c r="G689" s="71">
        <v>73857</v>
      </c>
      <c r="H689" s="71" t="str">
        <f>VLOOKUP(A689,[1]Hoja1!$A$2:$D$1122,2)</f>
        <v>ACAC��AS</v>
      </c>
      <c r="I689" s="74">
        <f t="shared" si="10"/>
        <v>3.4</v>
      </c>
    </row>
    <row r="690" spans="1:9" x14ac:dyDescent="0.25">
      <c r="A690">
        <v>50110</v>
      </c>
      <c r="B690" s="73">
        <v>141</v>
      </c>
      <c r="C690" s="73">
        <v>1156</v>
      </c>
      <c r="D690" s="73">
        <v>1313</v>
      </c>
      <c r="E690" s="73">
        <v>4522</v>
      </c>
      <c r="F690" s="73">
        <v>1297</v>
      </c>
      <c r="G690" s="73">
        <v>5835</v>
      </c>
      <c r="H690" s="73" t="str">
        <f>VLOOKUP(A690,[1]Hoja1!$A$2:$D$1122,2)</f>
        <v>BARRANCA DE UP��A</v>
      </c>
      <c r="I690" s="74">
        <f t="shared" si="10"/>
        <v>4</v>
      </c>
    </row>
    <row r="691" spans="1:9" x14ac:dyDescent="0.25">
      <c r="A691">
        <v>50124</v>
      </c>
      <c r="B691" s="73">
        <v>170</v>
      </c>
      <c r="C691" s="73">
        <v>1162</v>
      </c>
      <c r="D691" s="73">
        <v>1368</v>
      </c>
      <c r="E691" s="73">
        <v>3650</v>
      </c>
      <c r="F691" s="73">
        <v>1332</v>
      </c>
      <c r="G691" s="73">
        <v>5018</v>
      </c>
      <c r="H691" s="73" t="str">
        <f>VLOOKUP(A691,[1]Hoja1!$A$2:$D$1122,2)</f>
        <v>CABUYARO</v>
      </c>
      <c r="I691" s="74">
        <f t="shared" si="10"/>
        <v>3.2</v>
      </c>
    </row>
    <row r="692" spans="1:9" x14ac:dyDescent="0.25">
      <c r="A692">
        <v>50150</v>
      </c>
      <c r="B692" s="73">
        <v>127</v>
      </c>
      <c r="C692" s="73">
        <v>2162</v>
      </c>
      <c r="D692" s="73">
        <v>4276</v>
      </c>
      <c r="E692" s="73">
        <v>9223</v>
      </c>
      <c r="F692" s="73">
        <v>2289</v>
      </c>
      <c r="G692" s="73">
        <v>13499</v>
      </c>
      <c r="H692" s="73" t="str">
        <f>VLOOKUP(A692,[1]Hoja1!$A$2:$D$1122,2)</f>
        <v>CASTILLA LA NUEVA</v>
      </c>
      <c r="I692" s="74">
        <f t="shared" si="10"/>
        <v>4.3</v>
      </c>
    </row>
    <row r="693" spans="1:9" x14ac:dyDescent="0.25">
      <c r="A693">
        <v>50223</v>
      </c>
      <c r="B693" s="73">
        <v>131</v>
      </c>
      <c r="C693" s="73">
        <v>1460</v>
      </c>
      <c r="D693" s="73">
        <v>1550</v>
      </c>
      <c r="E693" s="73">
        <v>4722</v>
      </c>
      <c r="F693" s="73">
        <v>1591</v>
      </c>
      <c r="G693" s="73">
        <v>6272</v>
      </c>
      <c r="H693" s="73" t="str">
        <f>VLOOKUP(A693,[1]Hoja1!$A$2:$D$1122,2)</f>
        <v>CUBARRAL</v>
      </c>
      <c r="I693" s="74">
        <f t="shared" si="10"/>
        <v>3.3000000000000003</v>
      </c>
    </row>
    <row r="694" spans="1:9" x14ac:dyDescent="0.25">
      <c r="A694">
        <v>50226</v>
      </c>
      <c r="B694" s="73">
        <v>171</v>
      </c>
      <c r="C694" s="73">
        <v>4819</v>
      </c>
      <c r="D694" s="73">
        <v>4126</v>
      </c>
      <c r="E694" s="73">
        <v>16991</v>
      </c>
      <c r="F694" s="73">
        <v>4990</v>
      </c>
      <c r="G694" s="73">
        <v>21117</v>
      </c>
      <c r="H694" s="73" t="str">
        <f>VLOOKUP(A694,[1]Hoja1!$A$2:$D$1122,2)</f>
        <v>CUMARAL</v>
      </c>
      <c r="I694" s="74">
        <f t="shared" si="10"/>
        <v>3.6</v>
      </c>
    </row>
    <row r="695" spans="1:9" x14ac:dyDescent="0.25">
      <c r="A695">
        <v>50245</v>
      </c>
      <c r="B695" s="73">
        <v>28</v>
      </c>
      <c r="C695" s="73">
        <v>291</v>
      </c>
      <c r="D695" s="73">
        <v>665</v>
      </c>
      <c r="E695" s="73">
        <v>721</v>
      </c>
      <c r="F695" s="73">
        <v>319</v>
      </c>
      <c r="G695" s="73">
        <v>1386</v>
      </c>
      <c r="H695" s="73" t="str">
        <f>VLOOKUP(A695,[1]Hoja1!$A$2:$D$1122,2)</f>
        <v>EL CALVARIO</v>
      </c>
      <c r="I695" s="74">
        <f t="shared" si="10"/>
        <v>2.5</v>
      </c>
    </row>
    <row r="696" spans="1:9" x14ac:dyDescent="0.25">
      <c r="A696">
        <v>50251</v>
      </c>
      <c r="B696" s="73">
        <v>210</v>
      </c>
      <c r="C696" s="73">
        <v>1443</v>
      </c>
      <c r="D696" s="73">
        <v>3195</v>
      </c>
      <c r="E696" s="73">
        <v>4054</v>
      </c>
      <c r="F696" s="73">
        <v>1653</v>
      </c>
      <c r="G696" s="73">
        <v>7249</v>
      </c>
      <c r="H696" s="73" t="str">
        <f>VLOOKUP(A696,[1]Hoja1!$A$2:$D$1122,2)</f>
        <v>EL CASTILLO</v>
      </c>
      <c r="I696" s="74">
        <f t="shared" si="10"/>
        <v>2.9</v>
      </c>
    </row>
    <row r="697" spans="1:9" x14ac:dyDescent="0.25">
      <c r="A697">
        <v>50270</v>
      </c>
      <c r="B697" s="73">
        <v>22</v>
      </c>
      <c r="C697" s="73">
        <v>584</v>
      </c>
      <c r="D697" s="73">
        <v>1548</v>
      </c>
      <c r="E697" s="73">
        <v>2050</v>
      </c>
      <c r="F697" s="73">
        <v>606</v>
      </c>
      <c r="G697" s="73">
        <v>3598</v>
      </c>
      <c r="H697" s="73" t="str">
        <f>VLOOKUP(A697,[1]Hoja1!$A$2:$D$1122,2)</f>
        <v>EL DORADO</v>
      </c>
      <c r="I697" s="74">
        <f t="shared" si="10"/>
        <v>3.6</v>
      </c>
    </row>
    <row r="698" spans="1:9" x14ac:dyDescent="0.25">
      <c r="A698">
        <v>50287</v>
      </c>
      <c r="B698" s="73">
        <v>187</v>
      </c>
      <c r="C698" s="73">
        <v>2641</v>
      </c>
      <c r="D698" s="73">
        <v>3153</v>
      </c>
      <c r="E698" s="73">
        <v>8363</v>
      </c>
      <c r="F698" s="73">
        <v>2828</v>
      </c>
      <c r="G698" s="73">
        <v>11516</v>
      </c>
      <c r="H698" s="73" t="str">
        <f>VLOOKUP(A698,[1]Hoja1!$A$2:$D$1122,2)</f>
        <v>FUENTE DE ORO</v>
      </c>
      <c r="I698" s="74">
        <f t="shared" si="10"/>
        <v>3.2</v>
      </c>
    </row>
    <row r="699" spans="1:9" x14ac:dyDescent="0.25">
      <c r="A699">
        <v>50313</v>
      </c>
      <c r="B699" s="71">
        <v>195</v>
      </c>
      <c r="C699" s="71">
        <v>19078</v>
      </c>
      <c r="D699" s="71">
        <v>6340</v>
      </c>
      <c r="E699" s="71">
        <v>57183</v>
      </c>
      <c r="F699" s="71">
        <v>19273</v>
      </c>
      <c r="G699" s="71">
        <v>63523</v>
      </c>
      <c r="H699" s="71" t="str">
        <f>VLOOKUP(A699,[1]Hoja1!$A$2:$D$1122,2)</f>
        <v>GRANADA</v>
      </c>
      <c r="I699" s="74">
        <f t="shared" si="10"/>
        <v>3</v>
      </c>
    </row>
    <row r="700" spans="1:9" x14ac:dyDescent="0.25">
      <c r="A700">
        <v>50318</v>
      </c>
      <c r="B700" s="73">
        <v>92</v>
      </c>
      <c r="C700" s="73">
        <v>2504</v>
      </c>
      <c r="D700" s="73">
        <v>4094</v>
      </c>
      <c r="E700" s="73">
        <v>9714</v>
      </c>
      <c r="F700" s="73">
        <v>2596</v>
      </c>
      <c r="G700" s="73">
        <v>13808</v>
      </c>
      <c r="H700" s="73" t="str">
        <f>VLOOKUP(A700,[1]Hoja1!$A$2:$D$1122,2)</f>
        <v>GUAMAL</v>
      </c>
      <c r="I700" s="74">
        <f t="shared" si="10"/>
        <v>3.9</v>
      </c>
    </row>
    <row r="701" spans="1:9" x14ac:dyDescent="0.25">
      <c r="A701">
        <v>50325</v>
      </c>
      <c r="B701" s="73">
        <v>614</v>
      </c>
      <c r="C701" s="73">
        <v>712</v>
      </c>
      <c r="D701" s="73">
        <v>2967</v>
      </c>
      <c r="E701" s="73">
        <v>2755</v>
      </c>
      <c r="F701" s="73">
        <v>1326</v>
      </c>
      <c r="G701" s="73">
        <v>5722</v>
      </c>
      <c r="H701" s="73" t="str">
        <f>VLOOKUP(A701,[1]Hoja1!$A$2:$D$1122,2)</f>
        <v>MAPIRIP��N</v>
      </c>
      <c r="I701" s="74">
        <f t="shared" si="10"/>
        <v>3.9</v>
      </c>
    </row>
    <row r="702" spans="1:9" x14ac:dyDescent="0.25">
      <c r="A702">
        <v>50330</v>
      </c>
      <c r="B702" s="73">
        <v>196</v>
      </c>
      <c r="C702" s="73">
        <v>1422</v>
      </c>
      <c r="D702" s="73">
        <v>4819</v>
      </c>
      <c r="E702" s="73">
        <v>4458</v>
      </c>
      <c r="F702" s="73">
        <v>1618</v>
      </c>
      <c r="G702" s="73">
        <v>9277</v>
      </c>
      <c r="H702" s="73" t="str">
        <f>VLOOKUP(A702,[1]Hoja1!$A$2:$D$1122,2)</f>
        <v>MESETAS</v>
      </c>
      <c r="I702" s="74">
        <f t="shared" si="10"/>
        <v>3.2</v>
      </c>
    </row>
    <row r="703" spans="1:9" x14ac:dyDescent="0.25">
      <c r="A703">
        <v>50350</v>
      </c>
      <c r="B703" s="73">
        <v>1734</v>
      </c>
      <c r="C703" s="73">
        <v>2195</v>
      </c>
      <c r="D703" s="73">
        <v>16819</v>
      </c>
      <c r="E703" s="73">
        <v>5735</v>
      </c>
      <c r="F703" s="73">
        <v>3929</v>
      </c>
      <c r="G703" s="73">
        <v>22554</v>
      </c>
      <c r="H703" s="73" t="str">
        <f>VLOOKUP(A703,[1]Hoja1!$A$2:$D$1122,2)</f>
        <v>LA MACARENA</v>
      </c>
      <c r="I703" s="74">
        <f t="shared" si="10"/>
        <v>2.7</v>
      </c>
    </row>
    <row r="704" spans="1:9" x14ac:dyDescent="0.25">
      <c r="A704">
        <v>50370</v>
      </c>
      <c r="B704" s="73">
        <v>920</v>
      </c>
      <c r="C704" s="73">
        <v>900</v>
      </c>
      <c r="D704" s="73">
        <v>5028</v>
      </c>
      <c r="E704" s="73">
        <v>2680</v>
      </c>
      <c r="F704" s="73">
        <v>1820</v>
      </c>
      <c r="G704" s="73">
        <v>7708</v>
      </c>
      <c r="H704" s="73" t="str">
        <f>VLOOKUP(A704,[1]Hoja1!$A$2:$D$1122,2)</f>
        <v>URIBE</v>
      </c>
      <c r="I704" s="74">
        <f t="shared" si="10"/>
        <v>3</v>
      </c>
    </row>
    <row r="705" spans="1:9" x14ac:dyDescent="0.25">
      <c r="A705">
        <v>50400</v>
      </c>
      <c r="B705" s="73">
        <v>75</v>
      </c>
      <c r="C705" s="73">
        <v>1263</v>
      </c>
      <c r="D705" s="73">
        <v>5395</v>
      </c>
      <c r="E705" s="73">
        <v>4974</v>
      </c>
      <c r="F705" s="73">
        <v>1338</v>
      </c>
      <c r="G705" s="73">
        <v>10369</v>
      </c>
      <c r="H705" s="73" t="str">
        <f>VLOOKUP(A705,[1]Hoja1!$A$2:$D$1122,2)</f>
        <v>LEJAN��AS</v>
      </c>
      <c r="I705" s="74">
        <f t="shared" si="10"/>
        <v>4</v>
      </c>
    </row>
    <row r="706" spans="1:9" x14ac:dyDescent="0.25">
      <c r="A706">
        <v>50450</v>
      </c>
      <c r="B706" s="73">
        <v>470</v>
      </c>
      <c r="C706" s="73">
        <v>810</v>
      </c>
      <c r="D706" s="73">
        <v>3848</v>
      </c>
      <c r="E706" s="73">
        <v>3968</v>
      </c>
      <c r="F706" s="73">
        <v>1280</v>
      </c>
      <c r="G706" s="73">
        <v>7816</v>
      </c>
      <c r="H706" s="73" t="str">
        <f>VLOOKUP(A706,[1]Hoja1!$A$2:$D$1122,2)</f>
        <v>PUERTO CONCORDIA</v>
      </c>
      <c r="I706" s="74">
        <f t="shared" si="10"/>
        <v>4.8999999999999995</v>
      </c>
    </row>
    <row r="707" spans="1:9" x14ac:dyDescent="0.25">
      <c r="A707">
        <v>50568</v>
      </c>
      <c r="B707" s="73">
        <v>803</v>
      </c>
      <c r="C707" s="73">
        <v>4692</v>
      </c>
      <c r="D707" s="73">
        <v>7156</v>
      </c>
      <c r="E707" s="73">
        <v>22681</v>
      </c>
      <c r="F707" s="73">
        <v>5495</v>
      </c>
      <c r="G707" s="73">
        <v>29837</v>
      </c>
      <c r="H707" s="73" t="str">
        <f>VLOOKUP(A707,[1]Hoja1!$A$2:$D$1122,2)</f>
        <v>PUERTO GAITÁN</v>
      </c>
      <c r="I707" s="74">
        <f t="shared" ref="I707:I770" si="11">ROUNDUP(E707/C707,1)</f>
        <v>4.8999999999999995</v>
      </c>
    </row>
    <row r="708" spans="1:9" x14ac:dyDescent="0.25">
      <c r="A708">
        <v>50573</v>
      </c>
      <c r="B708" s="73">
        <v>544</v>
      </c>
      <c r="C708" s="73">
        <v>6738</v>
      </c>
      <c r="D708" s="73">
        <v>5318</v>
      </c>
      <c r="E708" s="73">
        <v>22069</v>
      </c>
      <c r="F708" s="73">
        <v>7282</v>
      </c>
      <c r="G708" s="73">
        <v>27387</v>
      </c>
      <c r="H708" s="73" t="str">
        <f>VLOOKUP(A708,[1]Hoja1!$A$2:$D$1122,2)</f>
        <v>PUERTO LÓPEZ</v>
      </c>
      <c r="I708" s="74">
        <f t="shared" si="11"/>
        <v>3.3000000000000003</v>
      </c>
    </row>
    <row r="709" spans="1:9" x14ac:dyDescent="0.25">
      <c r="A709">
        <v>50577</v>
      </c>
      <c r="B709" s="73">
        <v>338</v>
      </c>
      <c r="C709" s="73">
        <v>1552</v>
      </c>
      <c r="D709" s="73">
        <v>4059</v>
      </c>
      <c r="E709" s="73">
        <v>4621</v>
      </c>
      <c r="F709" s="73">
        <v>1890</v>
      </c>
      <c r="G709" s="73">
        <v>8680</v>
      </c>
      <c r="H709" s="73" t="str">
        <f>VLOOKUP(A709,[1]Hoja1!$A$2:$D$1122,2)</f>
        <v>PUERTO LLERAS</v>
      </c>
      <c r="I709" s="74">
        <f t="shared" si="11"/>
        <v>3</v>
      </c>
    </row>
    <row r="710" spans="1:9" x14ac:dyDescent="0.25">
      <c r="A710">
        <v>50590</v>
      </c>
      <c r="B710" s="73">
        <v>962</v>
      </c>
      <c r="C710" s="73">
        <v>1869</v>
      </c>
      <c r="D710" s="73">
        <v>4621</v>
      </c>
      <c r="E710" s="73">
        <v>6361</v>
      </c>
      <c r="F710" s="73">
        <v>2831</v>
      </c>
      <c r="G710" s="73">
        <v>10982</v>
      </c>
      <c r="H710" s="73" t="str">
        <f>VLOOKUP(A710,[1]Hoja1!$A$2:$D$1122,2)</f>
        <v>PUERTO RICO</v>
      </c>
      <c r="I710" s="74">
        <f t="shared" si="11"/>
        <v>3.5</v>
      </c>
    </row>
    <row r="711" spans="1:9" x14ac:dyDescent="0.25">
      <c r="A711">
        <v>50606</v>
      </c>
      <c r="B711" s="73">
        <v>264</v>
      </c>
      <c r="C711" s="73">
        <v>2928</v>
      </c>
      <c r="D711" s="73">
        <v>5277</v>
      </c>
      <c r="E711" s="73">
        <v>11986</v>
      </c>
      <c r="F711" s="73">
        <v>3192</v>
      </c>
      <c r="G711" s="73">
        <v>17263</v>
      </c>
      <c r="H711" s="73" t="str">
        <f>VLOOKUP(A711,[1]Hoja1!$A$2:$D$1122,2)</f>
        <v>RESTREPO</v>
      </c>
      <c r="I711" s="74">
        <f t="shared" si="11"/>
        <v>4.0999999999999996</v>
      </c>
    </row>
    <row r="712" spans="1:9" x14ac:dyDescent="0.25">
      <c r="A712">
        <v>50680</v>
      </c>
      <c r="B712" s="73">
        <v>189</v>
      </c>
      <c r="C712" s="73">
        <v>2932</v>
      </c>
      <c r="D712" s="73">
        <v>1180</v>
      </c>
      <c r="E712" s="73">
        <v>10149</v>
      </c>
      <c r="F712" s="73">
        <v>3121</v>
      </c>
      <c r="G712" s="73">
        <v>11329</v>
      </c>
      <c r="H712" s="73" t="str">
        <f>VLOOKUP(A712,[1]Hoja1!$A$2:$D$1122,2)</f>
        <v>SAN CARLOS DE GUAROA</v>
      </c>
      <c r="I712" s="74">
        <f t="shared" si="11"/>
        <v>3.5</v>
      </c>
    </row>
    <row r="713" spans="1:9" x14ac:dyDescent="0.25">
      <c r="A713">
        <v>50683</v>
      </c>
      <c r="B713" s="73">
        <v>237</v>
      </c>
      <c r="C713" s="73">
        <v>1616</v>
      </c>
      <c r="D713" s="73">
        <v>3173</v>
      </c>
      <c r="E713" s="73">
        <v>4703</v>
      </c>
      <c r="F713" s="73">
        <v>1853</v>
      </c>
      <c r="G713" s="73">
        <v>7876</v>
      </c>
      <c r="H713" s="73" t="str">
        <f>VLOOKUP(A713,[1]Hoja1!$A$2:$D$1122,2)</f>
        <v>SAN JUAN DE ARAMA</v>
      </c>
      <c r="I713" s="74">
        <f t="shared" si="11"/>
        <v>3</v>
      </c>
    </row>
    <row r="714" spans="1:9" x14ac:dyDescent="0.25">
      <c r="A714">
        <v>50686</v>
      </c>
      <c r="B714" s="73">
        <v>23</v>
      </c>
      <c r="C714" s="73">
        <v>193</v>
      </c>
      <c r="D714" s="73">
        <v>458</v>
      </c>
      <c r="E714" s="73">
        <v>645</v>
      </c>
      <c r="F714" s="73">
        <v>216</v>
      </c>
      <c r="G714" s="73">
        <v>1103</v>
      </c>
      <c r="H714" s="73" t="str">
        <f>VLOOKUP(A714,[1]Hoja1!$A$2:$D$1122,2)</f>
        <v>SAN JUANITO</v>
      </c>
      <c r="I714" s="74">
        <f t="shared" si="11"/>
        <v>3.4</v>
      </c>
    </row>
    <row r="715" spans="1:9" x14ac:dyDescent="0.25">
      <c r="A715">
        <v>50689</v>
      </c>
      <c r="B715" s="73">
        <v>171</v>
      </c>
      <c r="C715" s="73">
        <v>6344</v>
      </c>
      <c r="D715" s="73">
        <v>3283</v>
      </c>
      <c r="E715" s="73">
        <v>18361</v>
      </c>
      <c r="F715" s="73">
        <v>6515</v>
      </c>
      <c r="G715" s="73">
        <v>21644</v>
      </c>
      <c r="H715" s="73" t="str">
        <f>VLOOKUP(A715,[1]Hoja1!$A$2:$D$1122,2)</f>
        <v>SAN MARTÍN</v>
      </c>
      <c r="I715" s="74">
        <f t="shared" si="11"/>
        <v>2.9</v>
      </c>
    </row>
    <row r="716" spans="1:9" x14ac:dyDescent="0.25">
      <c r="A716">
        <v>50711</v>
      </c>
      <c r="B716" s="73">
        <v>1958</v>
      </c>
      <c r="C716" s="73">
        <v>3755</v>
      </c>
      <c r="D716" s="73">
        <v>6580</v>
      </c>
      <c r="E716" s="73">
        <v>9665</v>
      </c>
      <c r="F716" s="73">
        <v>5713</v>
      </c>
      <c r="G716" s="73">
        <v>16245</v>
      </c>
      <c r="H716" s="73" t="str">
        <f>VLOOKUP(A716,[1]Hoja1!$A$2:$D$1122,2)</f>
        <v>VISTAHERMOSA</v>
      </c>
      <c r="I716" s="74">
        <f t="shared" si="11"/>
        <v>2.6</v>
      </c>
    </row>
    <row r="717" spans="1:9" x14ac:dyDescent="0.25">
      <c r="A717">
        <v>52001</v>
      </c>
      <c r="B717" s="69">
        <v>869</v>
      </c>
      <c r="C717" s="69">
        <v>67270</v>
      </c>
      <c r="D717" s="69">
        <v>27014</v>
      </c>
      <c r="E717" s="69">
        <v>321825</v>
      </c>
      <c r="F717" s="69">
        <v>68139</v>
      </c>
      <c r="G717" s="69">
        <v>348839</v>
      </c>
      <c r="H717" s="69" t="str">
        <f>VLOOKUP(A717,[1]Hoja1!$A$2:$D$1122,2)</f>
        <v>PASTO</v>
      </c>
      <c r="I717" s="74">
        <f t="shared" si="11"/>
        <v>4.8</v>
      </c>
    </row>
    <row r="718" spans="1:9" x14ac:dyDescent="0.25">
      <c r="A718">
        <v>52019</v>
      </c>
      <c r="B718" s="73">
        <v>26</v>
      </c>
      <c r="C718" s="73">
        <v>617</v>
      </c>
      <c r="D718" s="73">
        <v>5500</v>
      </c>
      <c r="E718" s="73">
        <v>2679</v>
      </c>
      <c r="F718" s="73">
        <v>643</v>
      </c>
      <c r="G718" s="73">
        <v>8179</v>
      </c>
      <c r="H718" s="73" t="str">
        <f>VLOOKUP(A718,[1]Hoja1!$A$2:$D$1122,2)</f>
        <v>ALB��N</v>
      </c>
      <c r="I718" s="74">
        <f t="shared" si="11"/>
        <v>4.3999999999999995</v>
      </c>
    </row>
    <row r="719" spans="1:9" x14ac:dyDescent="0.25">
      <c r="A719">
        <v>52022</v>
      </c>
      <c r="B719" s="73">
        <v>18</v>
      </c>
      <c r="C719" s="73">
        <v>447</v>
      </c>
      <c r="D719" s="73">
        <v>4251</v>
      </c>
      <c r="E719" s="73">
        <v>2601</v>
      </c>
      <c r="F719" s="73">
        <v>465</v>
      </c>
      <c r="G719" s="73">
        <v>6852</v>
      </c>
      <c r="H719" s="73" t="str">
        <f>VLOOKUP(A719,[1]Hoja1!$A$2:$D$1122,2)</f>
        <v>ALDANA</v>
      </c>
      <c r="I719" s="74">
        <f t="shared" si="11"/>
        <v>5.8999999999999995</v>
      </c>
    </row>
    <row r="720" spans="1:9" x14ac:dyDescent="0.25">
      <c r="A720">
        <v>52036</v>
      </c>
      <c r="B720" s="73">
        <v>33</v>
      </c>
      <c r="C720" s="73">
        <v>598</v>
      </c>
      <c r="D720" s="73">
        <v>5330</v>
      </c>
      <c r="E720" s="73">
        <v>2150</v>
      </c>
      <c r="F720" s="73">
        <v>631</v>
      </c>
      <c r="G720" s="73">
        <v>7480</v>
      </c>
      <c r="H720" s="73" t="str">
        <f>VLOOKUP(A720,[1]Hoja1!$A$2:$D$1122,2)</f>
        <v>ANCUYA</v>
      </c>
      <c r="I720" s="74">
        <f t="shared" si="11"/>
        <v>3.6</v>
      </c>
    </row>
    <row r="721" spans="1:9" x14ac:dyDescent="0.25">
      <c r="A721">
        <v>52051</v>
      </c>
      <c r="B721" s="73">
        <v>23</v>
      </c>
      <c r="C721" s="73">
        <v>424</v>
      </c>
      <c r="D721" s="73">
        <v>5961</v>
      </c>
      <c r="E721" s="73">
        <v>1656</v>
      </c>
      <c r="F721" s="73">
        <v>447</v>
      </c>
      <c r="G721" s="73">
        <v>7617</v>
      </c>
      <c r="H721" s="73" t="str">
        <f>VLOOKUP(A721,[1]Hoja1!$A$2:$D$1122,2)</f>
        <v>ARBOLEDA</v>
      </c>
      <c r="I721" s="74">
        <f t="shared" si="11"/>
        <v>4</v>
      </c>
    </row>
    <row r="722" spans="1:9" x14ac:dyDescent="0.25">
      <c r="A722">
        <v>52079</v>
      </c>
      <c r="B722" s="73">
        <v>1453</v>
      </c>
      <c r="C722" s="73">
        <v>2662</v>
      </c>
      <c r="D722" s="73">
        <v>11090</v>
      </c>
      <c r="E722" s="73">
        <v>12097</v>
      </c>
      <c r="F722" s="73">
        <v>4115</v>
      </c>
      <c r="G722" s="73">
        <v>23187</v>
      </c>
      <c r="H722" s="73" t="str">
        <f>VLOOKUP(A722,[1]Hoja1!$A$2:$D$1122,2)</f>
        <v>BARBACOAS</v>
      </c>
      <c r="I722" s="74">
        <f t="shared" si="11"/>
        <v>4.5999999999999996</v>
      </c>
    </row>
    <row r="723" spans="1:9" x14ac:dyDescent="0.25">
      <c r="A723">
        <v>52083</v>
      </c>
      <c r="B723" s="73">
        <v>27</v>
      </c>
      <c r="C723" s="73">
        <v>757</v>
      </c>
      <c r="D723" s="73">
        <v>2433</v>
      </c>
      <c r="E723" s="73">
        <v>3526</v>
      </c>
      <c r="F723" s="73">
        <v>784</v>
      </c>
      <c r="G723" s="73">
        <v>5959</v>
      </c>
      <c r="H723" s="73" t="str">
        <f>VLOOKUP(A723,[1]Hoja1!$A$2:$D$1122,2)</f>
        <v>BEL��N</v>
      </c>
      <c r="I723" s="74">
        <f t="shared" si="11"/>
        <v>4.6999999999999993</v>
      </c>
    </row>
    <row r="724" spans="1:9" x14ac:dyDescent="0.25">
      <c r="A724">
        <v>52110</v>
      </c>
      <c r="B724" s="73">
        <v>163</v>
      </c>
      <c r="C724" s="73">
        <v>1440</v>
      </c>
      <c r="D724" s="73">
        <v>11296</v>
      </c>
      <c r="E724" s="73">
        <v>8621</v>
      </c>
      <c r="F724" s="73">
        <v>1603</v>
      </c>
      <c r="G724" s="73">
        <v>19917</v>
      </c>
      <c r="H724" s="73" t="str">
        <f>VLOOKUP(A724,[1]Hoja1!$A$2:$D$1122,2)</f>
        <v>BUESACO</v>
      </c>
      <c r="I724" s="74">
        <f t="shared" si="11"/>
        <v>6</v>
      </c>
    </row>
    <row r="725" spans="1:9" x14ac:dyDescent="0.25">
      <c r="A725">
        <v>52203</v>
      </c>
      <c r="B725" s="73">
        <v>22</v>
      </c>
      <c r="C725" s="73">
        <v>451</v>
      </c>
      <c r="D725" s="73">
        <v>5974</v>
      </c>
      <c r="E725" s="73">
        <v>1769</v>
      </c>
      <c r="F725" s="73">
        <v>473</v>
      </c>
      <c r="G725" s="73">
        <v>7743</v>
      </c>
      <c r="H725" s="73" t="str">
        <f>VLOOKUP(A725,[1]Hoja1!$A$2:$D$1122,2)</f>
        <v>COL��N</v>
      </c>
      <c r="I725" s="74">
        <f t="shared" si="11"/>
        <v>4</v>
      </c>
    </row>
    <row r="726" spans="1:9" x14ac:dyDescent="0.25">
      <c r="A726">
        <v>52207</v>
      </c>
      <c r="B726" s="73">
        <v>40</v>
      </c>
      <c r="C726" s="73">
        <v>694</v>
      </c>
      <c r="D726" s="73">
        <v>6358</v>
      </c>
      <c r="E726" s="73">
        <v>3731</v>
      </c>
      <c r="F726" s="73">
        <v>734</v>
      </c>
      <c r="G726" s="73">
        <v>10089</v>
      </c>
      <c r="H726" s="73" t="str">
        <f>VLOOKUP(A726,[1]Hoja1!$A$2:$D$1122,2)</f>
        <v>CONSAC��</v>
      </c>
      <c r="I726" s="74">
        <f t="shared" si="11"/>
        <v>5.3999999999999995</v>
      </c>
    </row>
    <row r="727" spans="1:9" x14ac:dyDescent="0.25">
      <c r="A727">
        <v>52210</v>
      </c>
      <c r="B727" s="73">
        <v>24</v>
      </c>
      <c r="C727" s="73">
        <v>447</v>
      </c>
      <c r="D727" s="73">
        <v>4775</v>
      </c>
      <c r="E727" s="73">
        <v>1627</v>
      </c>
      <c r="F727" s="73">
        <v>471</v>
      </c>
      <c r="G727" s="73">
        <v>6402</v>
      </c>
      <c r="H727" s="73" t="str">
        <f>VLOOKUP(A727,[1]Hoja1!$A$2:$D$1122,2)</f>
        <v>CONTADERO</v>
      </c>
      <c r="I727" s="74">
        <f t="shared" si="11"/>
        <v>3.7</v>
      </c>
    </row>
    <row r="728" spans="1:9" x14ac:dyDescent="0.25">
      <c r="A728">
        <v>52215</v>
      </c>
      <c r="B728" s="73">
        <v>69</v>
      </c>
      <c r="C728" s="73">
        <v>1084</v>
      </c>
      <c r="D728" s="73">
        <v>10685</v>
      </c>
      <c r="E728" s="73">
        <v>4018</v>
      </c>
      <c r="F728" s="73">
        <v>1153</v>
      </c>
      <c r="G728" s="73">
        <v>14703</v>
      </c>
      <c r="H728" s="73" t="str">
        <f>VLOOKUP(A728,[1]Hoja1!$A$2:$D$1122,2)</f>
        <v>C��RDOBA</v>
      </c>
      <c r="I728" s="74">
        <f t="shared" si="11"/>
        <v>3.8000000000000003</v>
      </c>
    </row>
    <row r="729" spans="1:9" x14ac:dyDescent="0.25">
      <c r="A729">
        <v>52224</v>
      </c>
      <c r="B729" s="73">
        <v>48</v>
      </c>
      <c r="C729" s="73">
        <v>523</v>
      </c>
      <c r="D729" s="73">
        <v>6268</v>
      </c>
      <c r="E729" s="73">
        <v>2672</v>
      </c>
      <c r="F729" s="73">
        <v>571</v>
      </c>
      <c r="G729" s="73">
        <v>8940</v>
      </c>
      <c r="H729" s="73" t="str">
        <f>VLOOKUP(A729,[1]Hoja1!$A$2:$D$1122,2)</f>
        <v>CUASPUD CARLOSAMA</v>
      </c>
      <c r="I729" s="74">
        <f t="shared" si="11"/>
        <v>5.1999999999999993</v>
      </c>
    </row>
    <row r="730" spans="1:9" x14ac:dyDescent="0.25">
      <c r="A730">
        <v>52227</v>
      </c>
      <c r="B730" s="73">
        <v>451</v>
      </c>
      <c r="C730" s="73">
        <v>2490</v>
      </c>
      <c r="D730" s="73">
        <v>20165</v>
      </c>
      <c r="E730" s="73">
        <v>10384</v>
      </c>
      <c r="F730" s="73">
        <v>2941</v>
      </c>
      <c r="G730" s="73">
        <v>30549</v>
      </c>
      <c r="H730" s="73" t="str">
        <f>VLOOKUP(A730,[1]Hoja1!$A$2:$D$1122,2)</f>
        <v>CUMBAL</v>
      </c>
      <c r="I730" s="74">
        <f t="shared" si="11"/>
        <v>4.1999999999999993</v>
      </c>
    </row>
    <row r="731" spans="1:9" x14ac:dyDescent="0.25">
      <c r="A731">
        <v>52233</v>
      </c>
      <c r="B731" s="73">
        <v>214</v>
      </c>
      <c r="C731" s="73">
        <v>958</v>
      </c>
      <c r="D731" s="73">
        <v>2224</v>
      </c>
      <c r="E731" s="73">
        <v>2860</v>
      </c>
      <c r="F731" s="73">
        <v>1172</v>
      </c>
      <c r="G731" s="73">
        <v>5084</v>
      </c>
      <c r="H731" s="73" t="str">
        <f>VLOOKUP(A731,[1]Hoja1!$A$2:$D$1122,2)</f>
        <v>CUMBITARA</v>
      </c>
      <c r="I731" s="74">
        <f t="shared" si="11"/>
        <v>3</v>
      </c>
    </row>
    <row r="732" spans="1:9" x14ac:dyDescent="0.25">
      <c r="A732">
        <v>52240</v>
      </c>
      <c r="B732" s="73">
        <v>112</v>
      </c>
      <c r="C732" s="73">
        <v>2529</v>
      </c>
      <c r="D732" s="73">
        <v>6129</v>
      </c>
      <c r="E732" s="73">
        <v>6217</v>
      </c>
      <c r="F732" s="73">
        <v>2641</v>
      </c>
      <c r="G732" s="73">
        <v>12346</v>
      </c>
      <c r="H732" s="73" t="str">
        <f>VLOOKUP(A732,[1]Hoja1!$A$2:$D$1122,2)</f>
        <v>CHACHAG����</v>
      </c>
      <c r="I732" s="74">
        <f t="shared" si="11"/>
        <v>2.5</v>
      </c>
    </row>
    <row r="733" spans="1:9" x14ac:dyDescent="0.25">
      <c r="A733">
        <v>52250</v>
      </c>
      <c r="B733" s="73">
        <v>1002</v>
      </c>
      <c r="C733" s="73">
        <v>1876</v>
      </c>
      <c r="D733" s="73">
        <v>12845</v>
      </c>
      <c r="E733" s="73">
        <v>7978</v>
      </c>
      <c r="F733" s="73">
        <v>2878</v>
      </c>
      <c r="G733" s="73">
        <v>20823</v>
      </c>
      <c r="H733" s="73" t="str">
        <f>VLOOKUP(A733,[1]Hoja1!$A$2:$D$1122,2)</f>
        <v>EL CHARCO</v>
      </c>
      <c r="I733" s="74">
        <f t="shared" si="11"/>
        <v>4.3</v>
      </c>
    </row>
    <row r="734" spans="1:9" x14ac:dyDescent="0.25">
      <c r="A734">
        <v>52254</v>
      </c>
      <c r="B734" s="73">
        <v>32</v>
      </c>
      <c r="C734" s="73">
        <v>401</v>
      </c>
      <c r="D734" s="73">
        <v>4639</v>
      </c>
      <c r="E734" s="73">
        <v>1512</v>
      </c>
      <c r="F734" s="73">
        <v>433</v>
      </c>
      <c r="G734" s="73">
        <v>6151</v>
      </c>
      <c r="H734" s="73" t="str">
        <f>VLOOKUP(A734,[1]Hoja1!$A$2:$D$1122,2)</f>
        <v>EL PE��OL</v>
      </c>
      <c r="I734" s="74">
        <f t="shared" si="11"/>
        <v>3.8000000000000003</v>
      </c>
    </row>
    <row r="735" spans="1:9" x14ac:dyDescent="0.25">
      <c r="A735">
        <v>52256</v>
      </c>
      <c r="B735" s="73">
        <v>221</v>
      </c>
      <c r="C735" s="73">
        <v>1007</v>
      </c>
      <c r="D735" s="73">
        <v>3510</v>
      </c>
      <c r="E735" s="73">
        <v>2987</v>
      </c>
      <c r="F735" s="73">
        <v>1228</v>
      </c>
      <c r="G735" s="73">
        <v>6497</v>
      </c>
      <c r="H735" s="73" t="str">
        <f>VLOOKUP(A735,[1]Hoja1!$A$2:$D$1122,2)</f>
        <v>EL ROSARIO</v>
      </c>
      <c r="I735" s="74">
        <f t="shared" si="11"/>
        <v>3</v>
      </c>
    </row>
    <row r="736" spans="1:9" x14ac:dyDescent="0.25">
      <c r="A736">
        <v>52258</v>
      </c>
      <c r="B736" s="73">
        <v>144</v>
      </c>
      <c r="C736" s="73">
        <v>750</v>
      </c>
      <c r="D736" s="73">
        <v>8526</v>
      </c>
      <c r="E736" s="73">
        <v>4490</v>
      </c>
      <c r="F736" s="73">
        <v>894</v>
      </c>
      <c r="G736" s="73">
        <v>13016</v>
      </c>
      <c r="H736" s="73" t="str">
        <f>VLOOKUP(A736,[1]Hoja1!$A$2:$D$1122,2)</f>
        <v>EL TABL��N DE G��MEZ</v>
      </c>
      <c r="I736" s="74">
        <f t="shared" si="11"/>
        <v>6</v>
      </c>
    </row>
    <row r="737" spans="1:9" x14ac:dyDescent="0.25">
      <c r="A737">
        <v>52260</v>
      </c>
      <c r="B737" s="73">
        <v>94</v>
      </c>
      <c r="C737" s="73">
        <v>1198</v>
      </c>
      <c r="D737" s="73">
        <v>7599</v>
      </c>
      <c r="E737" s="73">
        <v>4787</v>
      </c>
      <c r="F737" s="73">
        <v>1292</v>
      </c>
      <c r="G737" s="73">
        <v>12386</v>
      </c>
      <c r="H737" s="73" t="str">
        <f>VLOOKUP(A737,[1]Hoja1!$A$2:$D$1122,2)</f>
        <v>EL TAMBO</v>
      </c>
      <c r="I737" s="74">
        <f t="shared" si="11"/>
        <v>4</v>
      </c>
    </row>
    <row r="738" spans="1:9" x14ac:dyDescent="0.25">
      <c r="A738">
        <v>52287</v>
      </c>
      <c r="B738" s="73">
        <v>62</v>
      </c>
      <c r="C738" s="73">
        <v>856</v>
      </c>
      <c r="D738" s="73">
        <v>3087</v>
      </c>
      <c r="E738" s="73">
        <v>3082</v>
      </c>
      <c r="F738" s="73">
        <v>918</v>
      </c>
      <c r="G738" s="73">
        <v>6169</v>
      </c>
      <c r="H738" s="73" t="str">
        <f>VLOOKUP(A738,[1]Hoja1!$A$2:$D$1122,2)</f>
        <v>FUNES</v>
      </c>
      <c r="I738" s="74">
        <f t="shared" si="11"/>
        <v>3.7</v>
      </c>
    </row>
    <row r="739" spans="1:9" x14ac:dyDescent="0.25">
      <c r="A739">
        <v>52317</v>
      </c>
      <c r="B739" s="73">
        <v>200</v>
      </c>
      <c r="C739" s="73">
        <v>1270</v>
      </c>
      <c r="D739" s="73">
        <v>13866</v>
      </c>
      <c r="E739" s="73">
        <v>4896</v>
      </c>
      <c r="F739" s="73">
        <v>1470</v>
      </c>
      <c r="G739" s="73">
        <v>18762</v>
      </c>
      <c r="H739" s="73" t="str">
        <f>VLOOKUP(A739,[1]Hoja1!$A$2:$D$1122,2)</f>
        <v>GUACHUCAL</v>
      </c>
      <c r="I739" s="74">
        <f t="shared" si="11"/>
        <v>3.9</v>
      </c>
    </row>
    <row r="740" spans="1:9" x14ac:dyDescent="0.25">
      <c r="A740">
        <v>52320</v>
      </c>
      <c r="B740" s="73">
        <v>59</v>
      </c>
      <c r="C740" s="73">
        <v>1306</v>
      </c>
      <c r="D740" s="73">
        <v>6573</v>
      </c>
      <c r="E740" s="73">
        <v>4191</v>
      </c>
      <c r="F740" s="73">
        <v>1365</v>
      </c>
      <c r="G740" s="73">
        <v>10764</v>
      </c>
      <c r="H740" s="73" t="str">
        <f>VLOOKUP(A740,[1]Hoja1!$A$2:$D$1122,2)</f>
        <v>GUAITARILLA</v>
      </c>
      <c r="I740" s="74">
        <f t="shared" si="11"/>
        <v>3.3000000000000003</v>
      </c>
    </row>
    <row r="741" spans="1:9" x14ac:dyDescent="0.25">
      <c r="A741">
        <v>52323</v>
      </c>
      <c r="B741" s="73">
        <v>22</v>
      </c>
      <c r="C741" s="73">
        <v>943</v>
      </c>
      <c r="D741" s="73">
        <v>2958</v>
      </c>
      <c r="E741" s="73">
        <v>3326</v>
      </c>
      <c r="F741" s="73">
        <v>965</v>
      </c>
      <c r="G741" s="73">
        <v>6284</v>
      </c>
      <c r="H741" s="73" t="str">
        <f>VLOOKUP(A741,[1]Hoja1!$A$2:$D$1122,2)</f>
        <v>GUALMAT��N</v>
      </c>
      <c r="I741" s="74">
        <f t="shared" si="11"/>
        <v>3.6</v>
      </c>
    </row>
    <row r="742" spans="1:9" x14ac:dyDescent="0.25">
      <c r="A742">
        <v>52352</v>
      </c>
      <c r="B742" s="73">
        <v>40</v>
      </c>
      <c r="C742" s="73">
        <v>600</v>
      </c>
      <c r="D742" s="73">
        <v>4846</v>
      </c>
      <c r="E742" s="73">
        <v>2260</v>
      </c>
      <c r="F742" s="73">
        <v>640</v>
      </c>
      <c r="G742" s="73">
        <v>7106</v>
      </c>
      <c r="H742" s="73" t="str">
        <f>VLOOKUP(A742,[1]Hoja1!$A$2:$D$1122,2)</f>
        <v>ILES</v>
      </c>
      <c r="I742" s="74">
        <f t="shared" si="11"/>
        <v>3.8000000000000003</v>
      </c>
    </row>
    <row r="743" spans="1:9" x14ac:dyDescent="0.25">
      <c r="A743">
        <v>52354</v>
      </c>
      <c r="B743" s="73">
        <v>48</v>
      </c>
      <c r="C743" s="73">
        <v>632</v>
      </c>
      <c r="D743" s="73">
        <v>3738</v>
      </c>
      <c r="E743" s="73">
        <v>2603</v>
      </c>
      <c r="F743" s="73">
        <v>680</v>
      </c>
      <c r="G743" s="73">
        <v>6341</v>
      </c>
      <c r="H743" s="73" t="str">
        <f>VLOOKUP(A743,[1]Hoja1!$A$2:$D$1122,2)</f>
        <v>IMU��S</v>
      </c>
      <c r="I743" s="74">
        <f t="shared" si="11"/>
        <v>4.1999999999999993</v>
      </c>
    </row>
    <row r="744" spans="1:9" x14ac:dyDescent="0.25">
      <c r="A744">
        <v>52356</v>
      </c>
      <c r="B744" s="71">
        <v>367</v>
      </c>
      <c r="C744" s="71">
        <v>15829</v>
      </c>
      <c r="D744" s="71">
        <v>26997</v>
      </c>
      <c r="E744" s="71">
        <v>77159</v>
      </c>
      <c r="F744" s="71">
        <v>16196</v>
      </c>
      <c r="G744" s="71">
        <v>104156</v>
      </c>
      <c r="H744" s="71" t="str">
        <f>VLOOKUP(A744,[1]Hoja1!$A$2:$D$1122,2)</f>
        <v>IPIALES</v>
      </c>
      <c r="I744" s="74">
        <f t="shared" si="11"/>
        <v>4.8999999999999995</v>
      </c>
    </row>
    <row r="745" spans="1:9" x14ac:dyDescent="0.25">
      <c r="A745">
        <v>52378</v>
      </c>
      <c r="B745" s="73">
        <v>77</v>
      </c>
      <c r="C745" s="73">
        <v>1775</v>
      </c>
      <c r="D745" s="73">
        <v>6929</v>
      </c>
      <c r="E745" s="73">
        <v>9731</v>
      </c>
      <c r="F745" s="73">
        <v>1852</v>
      </c>
      <c r="G745" s="73">
        <v>16660</v>
      </c>
      <c r="H745" s="73" t="str">
        <f>VLOOKUP(A745,[1]Hoja1!$A$2:$D$1122,2)</f>
        <v>LA CRUZ</v>
      </c>
      <c r="I745" s="74">
        <f t="shared" si="11"/>
        <v>5.5</v>
      </c>
    </row>
    <row r="746" spans="1:9" x14ac:dyDescent="0.25">
      <c r="A746">
        <v>52381</v>
      </c>
      <c r="B746" s="73">
        <v>35</v>
      </c>
      <c r="C746" s="73">
        <v>668</v>
      </c>
      <c r="D746" s="73">
        <v>5676</v>
      </c>
      <c r="E746" s="73">
        <v>3365</v>
      </c>
      <c r="F746" s="73">
        <v>703</v>
      </c>
      <c r="G746" s="73">
        <v>9041</v>
      </c>
      <c r="H746" s="73" t="str">
        <f>VLOOKUP(A746,[1]Hoja1!$A$2:$D$1122,2)</f>
        <v>LA FLORIDA</v>
      </c>
      <c r="I746" s="74">
        <f t="shared" si="11"/>
        <v>5.0999999999999996</v>
      </c>
    </row>
    <row r="747" spans="1:9" x14ac:dyDescent="0.25">
      <c r="A747">
        <v>52385</v>
      </c>
      <c r="B747" s="73">
        <v>107</v>
      </c>
      <c r="C747" s="73">
        <v>814</v>
      </c>
      <c r="D747" s="73">
        <v>1987</v>
      </c>
      <c r="E747" s="73">
        <v>3307</v>
      </c>
      <c r="F747" s="73">
        <v>921</v>
      </c>
      <c r="G747" s="73">
        <v>5294</v>
      </c>
      <c r="H747" s="73" t="str">
        <f>VLOOKUP(A747,[1]Hoja1!$A$2:$D$1122,2)</f>
        <v>LA LLANADA</v>
      </c>
      <c r="I747" s="74">
        <f t="shared" si="11"/>
        <v>4.0999999999999996</v>
      </c>
    </row>
    <row r="748" spans="1:9" x14ac:dyDescent="0.25">
      <c r="A748">
        <v>52390</v>
      </c>
      <c r="B748" s="73">
        <v>328</v>
      </c>
      <c r="C748" s="73">
        <v>937</v>
      </c>
      <c r="D748" s="73">
        <v>2190</v>
      </c>
      <c r="E748" s="73">
        <v>3657</v>
      </c>
      <c r="F748" s="73">
        <v>1265</v>
      </c>
      <c r="G748" s="73">
        <v>5847</v>
      </c>
      <c r="H748" s="73" t="str">
        <f>VLOOKUP(A748,[1]Hoja1!$A$2:$D$1122,2)</f>
        <v>LA TOLA</v>
      </c>
      <c r="I748" s="74">
        <f t="shared" si="11"/>
        <v>4</v>
      </c>
    </row>
    <row r="749" spans="1:9" x14ac:dyDescent="0.25">
      <c r="A749">
        <v>52399</v>
      </c>
      <c r="B749" s="73">
        <v>116</v>
      </c>
      <c r="C749" s="73">
        <v>3325</v>
      </c>
      <c r="D749" s="73">
        <v>15776</v>
      </c>
      <c r="E749" s="73">
        <v>12703</v>
      </c>
      <c r="F749" s="73">
        <v>3441</v>
      </c>
      <c r="G749" s="73">
        <v>28479</v>
      </c>
      <c r="H749" s="73" t="str">
        <f>VLOOKUP(A749,[1]Hoja1!$A$2:$D$1122,2)</f>
        <v>LA UNIÓN</v>
      </c>
      <c r="I749" s="74">
        <f t="shared" si="11"/>
        <v>3.9</v>
      </c>
    </row>
    <row r="750" spans="1:9" x14ac:dyDescent="0.25">
      <c r="A750">
        <v>52405</v>
      </c>
      <c r="B750" s="73">
        <v>239</v>
      </c>
      <c r="C750" s="73">
        <v>1141</v>
      </c>
      <c r="D750" s="73">
        <v>4425</v>
      </c>
      <c r="E750" s="73">
        <v>3745</v>
      </c>
      <c r="F750" s="73">
        <v>1380</v>
      </c>
      <c r="G750" s="73">
        <v>8170</v>
      </c>
      <c r="H750" s="73" t="str">
        <f>VLOOKUP(A750,[1]Hoja1!$A$2:$D$1122,2)</f>
        <v>LEIVA</v>
      </c>
      <c r="I750" s="74">
        <f t="shared" si="11"/>
        <v>3.3000000000000003</v>
      </c>
    </row>
    <row r="751" spans="1:9" x14ac:dyDescent="0.25">
      <c r="A751">
        <v>52411</v>
      </c>
      <c r="B751" s="73">
        <v>44</v>
      </c>
      <c r="C751" s="73">
        <v>683</v>
      </c>
      <c r="D751" s="73">
        <v>5454</v>
      </c>
      <c r="E751" s="73">
        <v>3485</v>
      </c>
      <c r="F751" s="73">
        <v>727</v>
      </c>
      <c r="G751" s="73">
        <v>8939</v>
      </c>
      <c r="H751" s="73" t="str">
        <f>VLOOKUP(A751,[1]Hoja1!$A$2:$D$1122,2)</f>
        <v>LINARES</v>
      </c>
      <c r="I751" s="74">
        <f t="shared" si="11"/>
        <v>5.1999999999999993</v>
      </c>
    </row>
    <row r="752" spans="1:9" x14ac:dyDescent="0.25">
      <c r="A752">
        <v>52418</v>
      </c>
      <c r="B752" s="73">
        <v>145</v>
      </c>
      <c r="C752" s="73">
        <v>1228</v>
      </c>
      <c r="D752" s="73">
        <v>4635</v>
      </c>
      <c r="E752" s="73">
        <v>4043</v>
      </c>
      <c r="F752" s="73">
        <v>1373</v>
      </c>
      <c r="G752" s="73">
        <v>8678</v>
      </c>
      <c r="H752" s="73" t="str">
        <f>VLOOKUP(A752,[1]Hoja1!$A$2:$D$1122,2)</f>
        <v>LOS ANDES</v>
      </c>
      <c r="I752" s="74">
        <f t="shared" si="11"/>
        <v>3.3000000000000003</v>
      </c>
    </row>
    <row r="753" spans="1:9" x14ac:dyDescent="0.25">
      <c r="A753">
        <v>52427</v>
      </c>
      <c r="B753" s="73">
        <v>548</v>
      </c>
      <c r="C753" s="73">
        <v>1025</v>
      </c>
      <c r="D753" s="73">
        <v>9657</v>
      </c>
      <c r="E753" s="73">
        <v>8518</v>
      </c>
      <c r="F753" s="73">
        <v>1573</v>
      </c>
      <c r="G753" s="73">
        <v>18175</v>
      </c>
      <c r="H753" s="73" t="str">
        <f>VLOOKUP(A753,[1]Hoja1!$A$2:$D$1122,2)</f>
        <v>MAG����</v>
      </c>
      <c r="I753" s="74">
        <f t="shared" si="11"/>
        <v>8.4</v>
      </c>
    </row>
    <row r="754" spans="1:9" x14ac:dyDescent="0.25">
      <c r="A754">
        <v>52435</v>
      </c>
      <c r="B754" s="73">
        <v>874</v>
      </c>
      <c r="C754" s="73">
        <v>878</v>
      </c>
      <c r="D754" s="73">
        <v>4750</v>
      </c>
      <c r="E754" s="73">
        <v>3199</v>
      </c>
      <c r="F754" s="73">
        <v>1752</v>
      </c>
      <c r="G754" s="73">
        <v>7949</v>
      </c>
      <c r="H754" s="73" t="str">
        <f>VLOOKUP(A754,[1]Hoja1!$A$2:$D$1122,2)</f>
        <v>MALLAMA</v>
      </c>
      <c r="I754" s="74">
        <f t="shared" si="11"/>
        <v>3.7</v>
      </c>
    </row>
    <row r="755" spans="1:9" x14ac:dyDescent="0.25">
      <c r="A755">
        <v>52473</v>
      </c>
      <c r="B755" s="73">
        <v>265</v>
      </c>
      <c r="C755" s="73">
        <v>1726</v>
      </c>
      <c r="D755" s="73">
        <v>2513</v>
      </c>
      <c r="E755" s="73">
        <v>7265</v>
      </c>
      <c r="F755" s="73">
        <v>1991</v>
      </c>
      <c r="G755" s="73">
        <v>9778</v>
      </c>
      <c r="H755" s="73" t="str">
        <f>VLOOKUP(A755,[1]Hoja1!$A$2:$D$1122,2)</f>
        <v>MOSQUERA</v>
      </c>
      <c r="I755" s="74">
        <f t="shared" si="11"/>
        <v>4.3</v>
      </c>
    </row>
    <row r="756" spans="1:9" x14ac:dyDescent="0.25">
      <c r="A756">
        <v>52480</v>
      </c>
      <c r="B756" s="73">
        <v>27</v>
      </c>
      <c r="C756" s="73">
        <v>773</v>
      </c>
      <c r="D756" s="73">
        <v>1392</v>
      </c>
      <c r="E756" s="73">
        <v>2604</v>
      </c>
      <c r="F756" s="73">
        <v>800</v>
      </c>
      <c r="G756" s="73">
        <v>3996</v>
      </c>
      <c r="H756" s="73" t="str">
        <f>VLOOKUP(A756,[1]Hoja1!$A$2:$D$1122,2)</f>
        <v>NARIÑO</v>
      </c>
      <c r="I756" s="74">
        <f t="shared" si="11"/>
        <v>3.4</v>
      </c>
    </row>
    <row r="757" spans="1:9" x14ac:dyDescent="0.25">
      <c r="A757">
        <v>52490</v>
      </c>
      <c r="B757" s="73">
        <v>547</v>
      </c>
      <c r="C757" s="73">
        <v>3319</v>
      </c>
      <c r="D757" s="73">
        <v>9210</v>
      </c>
      <c r="E757" s="73">
        <v>12107</v>
      </c>
      <c r="F757" s="73">
        <v>3866</v>
      </c>
      <c r="G757" s="73">
        <v>21317</v>
      </c>
      <c r="H757" s="73" t="str">
        <f>VLOOKUP(A757,[1]Hoja1!$A$2:$D$1122,2)</f>
        <v>OLAYA HERRERA</v>
      </c>
      <c r="I757" s="74">
        <f t="shared" si="11"/>
        <v>3.7</v>
      </c>
    </row>
    <row r="758" spans="1:9" x14ac:dyDescent="0.25">
      <c r="A758">
        <v>52506</v>
      </c>
      <c r="B758" s="73">
        <v>66</v>
      </c>
      <c r="C758" s="73">
        <v>711</v>
      </c>
      <c r="D758" s="73">
        <v>4169</v>
      </c>
      <c r="E758" s="73">
        <v>2316</v>
      </c>
      <c r="F758" s="73">
        <v>777</v>
      </c>
      <c r="G758" s="73">
        <v>6485</v>
      </c>
      <c r="H758" s="73" t="str">
        <f>VLOOKUP(A758,[1]Hoja1!$A$2:$D$1122,2)</f>
        <v>OSPINA</v>
      </c>
      <c r="I758" s="74">
        <f t="shared" si="11"/>
        <v>3.3000000000000003</v>
      </c>
    </row>
    <row r="759" spans="1:9" x14ac:dyDescent="0.25">
      <c r="A759">
        <v>52520</v>
      </c>
      <c r="B759" s="73">
        <v>190</v>
      </c>
      <c r="C759" s="73">
        <v>1369</v>
      </c>
      <c r="D759" s="73">
        <v>2185</v>
      </c>
      <c r="E759" s="73">
        <v>5214</v>
      </c>
      <c r="F759" s="73">
        <v>1559</v>
      </c>
      <c r="G759" s="73">
        <v>7399</v>
      </c>
      <c r="H759" s="73" t="str">
        <f>VLOOKUP(A759,[1]Hoja1!$A$2:$D$1122,2)</f>
        <v>FRANCISCO PIZARRO</v>
      </c>
      <c r="I759" s="74">
        <f t="shared" si="11"/>
        <v>3.9</v>
      </c>
    </row>
    <row r="760" spans="1:9" x14ac:dyDescent="0.25">
      <c r="A760">
        <v>52540</v>
      </c>
      <c r="B760" s="73">
        <v>180</v>
      </c>
      <c r="C760" s="73">
        <v>1492</v>
      </c>
      <c r="D760" s="73">
        <v>2945</v>
      </c>
      <c r="E760" s="73">
        <v>5191</v>
      </c>
      <c r="F760" s="73">
        <v>1672</v>
      </c>
      <c r="G760" s="73">
        <v>8136</v>
      </c>
      <c r="H760" s="73" t="str">
        <f>VLOOKUP(A760,[1]Hoja1!$A$2:$D$1122,2)</f>
        <v>POLICARPA</v>
      </c>
      <c r="I760" s="74">
        <f t="shared" si="11"/>
        <v>3.5</v>
      </c>
    </row>
    <row r="761" spans="1:9" x14ac:dyDescent="0.25">
      <c r="A761">
        <v>52560</v>
      </c>
      <c r="B761" s="73">
        <v>193</v>
      </c>
      <c r="C761" s="73">
        <v>601</v>
      </c>
      <c r="D761" s="73">
        <v>7920</v>
      </c>
      <c r="E761" s="73">
        <v>2227</v>
      </c>
      <c r="F761" s="73">
        <v>794</v>
      </c>
      <c r="G761" s="73">
        <v>10147</v>
      </c>
      <c r="H761" s="73" t="str">
        <f>VLOOKUP(A761,[1]Hoja1!$A$2:$D$1122,2)</f>
        <v>POTOS��</v>
      </c>
      <c r="I761" s="74">
        <f t="shared" si="11"/>
        <v>3.8000000000000003</v>
      </c>
    </row>
    <row r="762" spans="1:9" x14ac:dyDescent="0.25">
      <c r="A762">
        <v>52565</v>
      </c>
      <c r="B762" s="73">
        <v>35</v>
      </c>
      <c r="C762" s="73">
        <v>477</v>
      </c>
      <c r="D762" s="73">
        <v>3232</v>
      </c>
      <c r="E762" s="73">
        <v>1383</v>
      </c>
      <c r="F762" s="73">
        <v>512</v>
      </c>
      <c r="G762" s="73">
        <v>4615</v>
      </c>
      <c r="H762" s="73" t="str">
        <f>VLOOKUP(A762,[1]Hoja1!$A$2:$D$1122,2)</f>
        <v>PROVIDENCIA</v>
      </c>
      <c r="I762" s="74">
        <f t="shared" si="11"/>
        <v>2.9</v>
      </c>
    </row>
    <row r="763" spans="1:9" x14ac:dyDescent="0.25">
      <c r="A763">
        <v>52573</v>
      </c>
      <c r="B763" s="73">
        <v>108</v>
      </c>
      <c r="C763" s="73">
        <v>1412</v>
      </c>
      <c r="D763" s="73">
        <v>3388</v>
      </c>
      <c r="E763" s="73">
        <v>5010</v>
      </c>
      <c r="F763" s="73">
        <v>1520</v>
      </c>
      <c r="G763" s="73">
        <v>8398</v>
      </c>
      <c r="H763" s="73" t="str">
        <f>VLOOKUP(A763,[1]Hoja1!$A$2:$D$1122,2)</f>
        <v>PUERRES</v>
      </c>
      <c r="I763" s="74">
        <f t="shared" si="11"/>
        <v>3.6</v>
      </c>
    </row>
    <row r="764" spans="1:9" x14ac:dyDescent="0.25">
      <c r="A764">
        <v>52585</v>
      </c>
      <c r="B764" s="73">
        <v>38</v>
      </c>
      <c r="C764" s="73">
        <v>1817</v>
      </c>
      <c r="D764" s="73">
        <v>9779</v>
      </c>
      <c r="E764" s="73">
        <v>6616</v>
      </c>
      <c r="F764" s="73">
        <v>1855</v>
      </c>
      <c r="G764" s="73">
        <v>16395</v>
      </c>
      <c r="H764" s="73" t="str">
        <f>VLOOKUP(A764,[1]Hoja1!$A$2:$D$1122,2)</f>
        <v>PUPIALES</v>
      </c>
      <c r="I764" s="74">
        <f t="shared" si="11"/>
        <v>3.7</v>
      </c>
    </row>
    <row r="765" spans="1:9" x14ac:dyDescent="0.25">
      <c r="A765">
        <v>52612</v>
      </c>
      <c r="B765" s="73">
        <v>800</v>
      </c>
      <c r="C765" s="73">
        <v>1435</v>
      </c>
      <c r="D765" s="73">
        <v>4517</v>
      </c>
      <c r="E765" s="73">
        <v>3866</v>
      </c>
      <c r="F765" s="73">
        <v>2235</v>
      </c>
      <c r="G765" s="73">
        <v>8383</v>
      </c>
      <c r="H765" s="73" t="str">
        <f>VLOOKUP(A765,[1]Hoja1!$A$2:$D$1122,2)</f>
        <v>RICAURTE</v>
      </c>
      <c r="I765" s="74">
        <f t="shared" si="11"/>
        <v>2.7</v>
      </c>
    </row>
    <row r="766" spans="1:9" x14ac:dyDescent="0.25">
      <c r="A766">
        <v>52621</v>
      </c>
      <c r="B766" s="73">
        <v>764</v>
      </c>
      <c r="C766" s="73">
        <v>733</v>
      </c>
      <c r="D766" s="73">
        <v>6604</v>
      </c>
      <c r="E766" s="73">
        <v>3747</v>
      </c>
      <c r="F766" s="73">
        <v>1497</v>
      </c>
      <c r="G766" s="73">
        <v>10351</v>
      </c>
      <c r="H766" s="73" t="str">
        <f>VLOOKUP(A766,[1]Hoja1!$A$2:$D$1122,2)</f>
        <v>ROBERTO PAY��N</v>
      </c>
      <c r="I766" s="74">
        <f t="shared" si="11"/>
        <v>5.1999999999999993</v>
      </c>
    </row>
    <row r="767" spans="1:9" x14ac:dyDescent="0.25">
      <c r="A767">
        <v>52678</v>
      </c>
      <c r="B767" s="73">
        <v>541</v>
      </c>
      <c r="C767" s="73">
        <v>2647</v>
      </c>
      <c r="D767" s="73">
        <v>13236</v>
      </c>
      <c r="E767" s="73">
        <v>9181</v>
      </c>
      <c r="F767" s="73">
        <v>3188</v>
      </c>
      <c r="G767" s="73">
        <v>22417</v>
      </c>
      <c r="H767" s="73" t="str">
        <f>VLOOKUP(A767,[1]Hoja1!$A$2:$D$1122,2)</f>
        <v>SAMANIEGO</v>
      </c>
      <c r="I767" s="74">
        <f t="shared" si="11"/>
        <v>3.5</v>
      </c>
    </row>
    <row r="768" spans="1:9" x14ac:dyDescent="0.25">
      <c r="A768">
        <v>52683</v>
      </c>
      <c r="B768" s="73">
        <v>68</v>
      </c>
      <c r="C768" s="73">
        <v>3720</v>
      </c>
      <c r="D768" s="73">
        <v>6057</v>
      </c>
      <c r="E768" s="73">
        <v>12760</v>
      </c>
      <c r="F768" s="73">
        <v>3788</v>
      </c>
      <c r="G768" s="73">
        <v>18817</v>
      </c>
      <c r="H768" s="73" t="str">
        <f>VLOOKUP(A768,[1]Hoja1!$A$2:$D$1122,2)</f>
        <v>SANDON��</v>
      </c>
      <c r="I768" s="74">
        <f t="shared" si="11"/>
        <v>3.5</v>
      </c>
    </row>
    <row r="769" spans="1:9" x14ac:dyDescent="0.25">
      <c r="A769">
        <v>52685</v>
      </c>
      <c r="B769" s="73">
        <v>25</v>
      </c>
      <c r="C769" s="73">
        <v>659</v>
      </c>
      <c r="D769" s="73">
        <v>6300</v>
      </c>
      <c r="E769" s="73">
        <v>2572</v>
      </c>
      <c r="F769" s="73">
        <v>684</v>
      </c>
      <c r="G769" s="73">
        <v>8872</v>
      </c>
      <c r="H769" s="73" t="str">
        <f>VLOOKUP(A769,[1]Hoja1!$A$2:$D$1122,2)</f>
        <v>SAN BERNARDO</v>
      </c>
      <c r="I769" s="74">
        <f t="shared" si="11"/>
        <v>4</v>
      </c>
    </row>
    <row r="770" spans="1:9" x14ac:dyDescent="0.25">
      <c r="A770">
        <v>52687</v>
      </c>
      <c r="B770" s="73">
        <v>127</v>
      </c>
      <c r="C770" s="73">
        <v>917</v>
      </c>
      <c r="D770" s="73">
        <v>13365</v>
      </c>
      <c r="E770" s="73">
        <v>3248</v>
      </c>
      <c r="F770" s="73">
        <v>1044</v>
      </c>
      <c r="G770" s="73">
        <v>16613</v>
      </c>
      <c r="H770" s="73" t="str">
        <f>VLOOKUP(A770,[1]Hoja1!$A$2:$D$1122,2)</f>
        <v>SAN LORENZO</v>
      </c>
      <c r="I770" s="74">
        <f t="shared" si="11"/>
        <v>3.6</v>
      </c>
    </row>
    <row r="771" spans="1:9" x14ac:dyDescent="0.25">
      <c r="A771">
        <v>52693</v>
      </c>
      <c r="B771" s="73">
        <v>48</v>
      </c>
      <c r="C771" s="73">
        <v>1387</v>
      </c>
      <c r="D771" s="73">
        <v>8139</v>
      </c>
      <c r="E771" s="73">
        <v>4760</v>
      </c>
      <c r="F771" s="73">
        <v>1435</v>
      </c>
      <c r="G771" s="73">
        <v>12899</v>
      </c>
      <c r="H771" s="73" t="str">
        <f>VLOOKUP(A771,[1]Hoja1!$A$2:$D$1122,2)</f>
        <v>SAN PABLO</v>
      </c>
      <c r="I771" s="74">
        <f t="shared" ref="I771:I834" si="12">ROUNDUP(E771/C771,1)</f>
        <v>3.5</v>
      </c>
    </row>
    <row r="772" spans="1:9" x14ac:dyDescent="0.25">
      <c r="A772">
        <v>52694</v>
      </c>
      <c r="B772" s="73">
        <v>24</v>
      </c>
      <c r="C772" s="73">
        <v>237</v>
      </c>
      <c r="D772" s="73">
        <v>5728</v>
      </c>
      <c r="E772" s="73">
        <v>844</v>
      </c>
      <c r="F772" s="73">
        <v>261</v>
      </c>
      <c r="G772" s="73">
        <v>6572</v>
      </c>
      <c r="H772" s="73" t="str">
        <f>VLOOKUP(A772,[1]Hoja1!$A$2:$D$1122,2)</f>
        <v>SAN PEDRO DE CARTAGO</v>
      </c>
      <c r="I772" s="74">
        <f t="shared" si="12"/>
        <v>3.6</v>
      </c>
    </row>
    <row r="773" spans="1:9" x14ac:dyDescent="0.25">
      <c r="A773">
        <v>52696</v>
      </c>
      <c r="B773" s="73">
        <v>761</v>
      </c>
      <c r="C773" s="73">
        <v>811</v>
      </c>
      <c r="D773" s="73">
        <v>4505</v>
      </c>
      <c r="E773" s="73">
        <v>4252</v>
      </c>
      <c r="F773" s="73">
        <v>1572</v>
      </c>
      <c r="G773" s="73">
        <v>8757</v>
      </c>
      <c r="H773" s="73" t="str">
        <f>VLOOKUP(A773,[1]Hoja1!$A$2:$D$1122,2)</f>
        <v>SANTA BÁRBARA</v>
      </c>
      <c r="I773" s="74">
        <f t="shared" si="12"/>
        <v>5.3</v>
      </c>
    </row>
    <row r="774" spans="1:9" x14ac:dyDescent="0.25">
      <c r="A774">
        <v>52699</v>
      </c>
      <c r="B774" s="73">
        <v>414</v>
      </c>
      <c r="C774" s="73">
        <v>422</v>
      </c>
      <c r="D774" s="73">
        <v>7393</v>
      </c>
      <c r="E774" s="73">
        <v>1795</v>
      </c>
      <c r="F774" s="73">
        <v>836</v>
      </c>
      <c r="G774" s="73">
        <v>9188</v>
      </c>
      <c r="H774" s="73" t="str">
        <f>VLOOKUP(A774,[1]Hoja1!$A$2:$D$1122,2)</f>
        <v>SANTACRUZ</v>
      </c>
      <c r="I774" s="74">
        <f t="shared" si="12"/>
        <v>4.3</v>
      </c>
    </row>
    <row r="775" spans="1:9" x14ac:dyDescent="0.25">
      <c r="A775">
        <v>52720</v>
      </c>
      <c r="B775" s="73">
        <v>27</v>
      </c>
      <c r="C775" s="73">
        <v>684</v>
      </c>
      <c r="D775" s="73">
        <v>4383</v>
      </c>
      <c r="E775" s="73">
        <v>2503</v>
      </c>
      <c r="F775" s="73">
        <v>711</v>
      </c>
      <c r="G775" s="73">
        <v>6886</v>
      </c>
      <c r="H775" s="73" t="str">
        <f>VLOOKUP(A775,[1]Hoja1!$A$2:$D$1122,2)</f>
        <v>SAPUYES</v>
      </c>
      <c r="I775" s="74">
        <f t="shared" si="12"/>
        <v>3.7</v>
      </c>
    </row>
    <row r="776" spans="1:9" x14ac:dyDescent="0.25">
      <c r="A776">
        <v>52786</v>
      </c>
      <c r="B776" s="73">
        <v>95</v>
      </c>
      <c r="C776" s="73">
        <v>2779</v>
      </c>
      <c r="D776" s="73">
        <v>6976</v>
      </c>
      <c r="E776" s="73">
        <v>8377</v>
      </c>
      <c r="F776" s="73">
        <v>2874</v>
      </c>
      <c r="G776" s="73">
        <v>15353</v>
      </c>
      <c r="H776" s="73" t="str">
        <f>VLOOKUP(A776,[1]Hoja1!$A$2:$D$1122,2)</f>
        <v>TAMINANGO</v>
      </c>
      <c r="I776" s="74">
        <f t="shared" si="12"/>
        <v>3.1</v>
      </c>
    </row>
    <row r="777" spans="1:9" x14ac:dyDescent="0.25">
      <c r="A777">
        <v>52788</v>
      </c>
      <c r="B777" s="73">
        <v>54</v>
      </c>
      <c r="C777" s="73">
        <v>849</v>
      </c>
      <c r="D777" s="73">
        <v>7238</v>
      </c>
      <c r="E777" s="73">
        <v>3075</v>
      </c>
      <c r="F777" s="73">
        <v>903</v>
      </c>
      <c r="G777" s="73">
        <v>10313</v>
      </c>
      <c r="H777" s="73" t="str">
        <f>VLOOKUP(A777,[1]Hoja1!$A$2:$D$1122,2)</f>
        <v>TANGUA</v>
      </c>
      <c r="I777" s="74">
        <f t="shared" si="12"/>
        <v>3.7</v>
      </c>
    </row>
    <row r="778" spans="1:9" x14ac:dyDescent="0.25">
      <c r="A778">
        <v>52835</v>
      </c>
      <c r="B778" s="71">
        <v>2457</v>
      </c>
      <c r="C778" s="71">
        <v>26692</v>
      </c>
      <c r="D778" s="71">
        <v>23069</v>
      </c>
      <c r="E778" s="71">
        <v>100546</v>
      </c>
      <c r="F778" s="71">
        <v>29149</v>
      </c>
      <c r="G778" s="71">
        <v>123615</v>
      </c>
      <c r="H778" s="71" t="str">
        <f>VLOOKUP(A778,[1]Hoja1!$A$2:$D$1122,2)</f>
        <v>SAN ANDR��S DE TUMACO</v>
      </c>
      <c r="I778" s="74">
        <f t="shared" si="12"/>
        <v>3.8000000000000003</v>
      </c>
    </row>
    <row r="779" spans="1:9" x14ac:dyDescent="0.25">
      <c r="A779">
        <v>52838</v>
      </c>
      <c r="B779" s="73">
        <v>137</v>
      </c>
      <c r="C779" s="73">
        <v>5454</v>
      </c>
      <c r="D779" s="73">
        <v>17963</v>
      </c>
      <c r="E779" s="73">
        <v>20250</v>
      </c>
      <c r="F779" s="73">
        <v>5591</v>
      </c>
      <c r="G779" s="73">
        <v>38213</v>
      </c>
      <c r="H779" s="73" t="str">
        <f>VLOOKUP(A779,[1]Hoja1!$A$2:$D$1122,2)</f>
        <v>T��QUERRES</v>
      </c>
      <c r="I779" s="74">
        <f t="shared" si="12"/>
        <v>3.8000000000000003</v>
      </c>
    </row>
    <row r="780" spans="1:9" x14ac:dyDescent="0.25">
      <c r="A780">
        <v>52885</v>
      </c>
      <c r="B780" s="73">
        <v>39</v>
      </c>
      <c r="C780" s="73">
        <v>1220</v>
      </c>
      <c r="D780" s="73">
        <v>6662</v>
      </c>
      <c r="E780" s="73">
        <v>3916</v>
      </c>
      <c r="F780" s="73">
        <v>1259</v>
      </c>
      <c r="G780" s="73">
        <v>10578</v>
      </c>
      <c r="H780" s="73" t="str">
        <f>VLOOKUP(A780,[1]Hoja1!$A$2:$D$1122,2)</f>
        <v>YACUANQUER</v>
      </c>
      <c r="I780" s="74">
        <f t="shared" si="12"/>
        <v>3.3000000000000003</v>
      </c>
    </row>
    <row r="781" spans="1:9" x14ac:dyDescent="0.25">
      <c r="A781">
        <v>54001</v>
      </c>
      <c r="B781" s="69">
        <v>1401</v>
      </c>
      <c r="C781" s="69">
        <v>165109</v>
      </c>
      <c r="D781" s="69">
        <v>7395</v>
      </c>
      <c r="E781" s="69">
        <v>617004</v>
      </c>
      <c r="F781" s="69">
        <v>166510</v>
      </c>
      <c r="G781" s="69">
        <v>624399</v>
      </c>
      <c r="H781" s="69" t="str">
        <f>VLOOKUP(A781,[1]Hoja1!$A$2:$D$1122,2)</f>
        <v>SAN JOSÉ DE CÚCUTA</v>
      </c>
      <c r="I781" s="74">
        <f t="shared" si="12"/>
        <v>3.8000000000000003</v>
      </c>
    </row>
    <row r="782" spans="1:9" x14ac:dyDescent="0.25">
      <c r="A782">
        <v>54003</v>
      </c>
      <c r="B782" s="73">
        <v>371</v>
      </c>
      <c r="C782" s="73">
        <v>3650</v>
      </c>
      <c r="D782" s="73">
        <v>14618</v>
      </c>
      <c r="E782" s="73">
        <v>15463</v>
      </c>
      <c r="F782" s="73">
        <v>4021</v>
      </c>
      <c r="G782" s="73">
        <v>30081</v>
      </c>
      <c r="H782" s="73" t="str">
        <f>VLOOKUP(A782,[1]Hoja1!$A$2:$D$1122,2)</f>
        <v>��BREGO</v>
      </c>
      <c r="I782" s="74">
        <f t="shared" si="12"/>
        <v>4.3</v>
      </c>
    </row>
    <row r="783" spans="1:9" x14ac:dyDescent="0.25">
      <c r="A783">
        <v>54051</v>
      </c>
      <c r="B783" s="73">
        <v>96</v>
      </c>
      <c r="C783" s="73">
        <v>680</v>
      </c>
      <c r="D783" s="73">
        <v>5744</v>
      </c>
      <c r="E783" s="73">
        <v>2353</v>
      </c>
      <c r="F783" s="73">
        <v>776</v>
      </c>
      <c r="G783" s="73">
        <v>8097</v>
      </c>
      <c r="H783" s="73" t="str">
        <f>VLOOKUP(A783,[1]Hoja1!$A$2:$D$1122,2)</f>
        <v>ARBOLEDAS</v>
      </c>
      <c r="I783" s="74">
        <f t="shared" si="12"/>
        <v>3.5</v>
      </c>
    </row>
    <row r="784" spans="1:9" x14ac:dyDescent="0.25">
      <c r="A784">
        <v>54099</v>
      </c>
      <c r="B784" s="73">
        <v>38</v>
      </c>
      <c r="C784" s="73">
        <v>1534</v>
      </c>
      <c r="D784" s="73">
        <v>2094</v>
      </c>
      <c r="E784" s="73">
        <v>4766</v>
      </c>
      <c r="F784" s="73">
        <v>1572</v>
      </c>
      <c r="G784" s="73">
        <v>6860</v>
      </c>
      <c r="H784" s="73" t="str">
        <f>VLOOKUP(A784,[1]Hoja1!$A$2:$D$1122,2)</f>
        <v>BOCHALEMA</v>
      </c>
      <c r="I784" s="74">
        <f t="shared" si="12"/>
        <v>3.2</v>
      </c>
    </row>
    <row r="785" spans="1:9" x14ac:dyDescent="0.25">
      <c r="A785">
        <v>54109</v>
      </c>
      <c r="B785" s="73">
        <v>91</v>
      </c>
      <c r="C785" s="73">
        <v>297</v>
      </c>
      <c r="D785" s="73">
        <v>3704</v>
      </c>
      <c r="E785" s="73">
        <v>994</v>
      </c>
      <c r="F785" s="73">
        <v>388</v>
      </c>
      <c r="G785" s="73">
        <v>4698</v>
      </c>
      <c r="H785" s="73" t="str">
        <f>VLOOKUP(A785,[1]Hoja1!$A$2:$D$1122,2)</f>
        <v>BUCARASICA</v>
      </c>
      <c r="I785" s="74">
        <f t="shared" si="12"/>
        <v>3.4</v>
      </c>
    </row>
    <row r="786" spans="1:9" x14ac:dyDescent="0.25">
      <c r="A786">
        <v>54125</v>
      </c>
      <c r="B786" s="73">
        <v>37</v>
      </c>
      <c r="C786" s="73">
        <v>212</v>
      </c>
      <c r="D786" s="73">
        <v>1855</v>
      </c>
      <c r="E786" s="73">
        <v>868</v>
      </c>
      <c r="F786" s="73">
        <v>249</v>
      </c>
      <c r="G786" s="73">
        <v>2723</v>
      </c>
      <c r="H786" s="73" t="str">
        <f>VLOOKUP(A786,[1]Hoja1!$A$2:$D$1122,2)</f>
        <v>C��COTA</v>
      </c>
      <c r="I786" s="74">
        <f t="shared" si="12"/>
        <v>4.0999999999999996</v>
      </c>
    </row>
    <row r="787" spans="1:9" x14ac:dyDescent="0.25">
      <c r="A787">
        <v>54128</v>
      </c>
      <c r="B787" s="73">
        <v>106</v>
      </c>
      <c r="C787" s="73">
        <v>776</v>
      </c>
      <c r="D787" s="73">
        <v>5840</v>
      </c>
      <c r="E787" s="73">
        <v>2787</v>
      </c>
      <c r="F787" s="73">
        <v>882</v>
      </c>
      <c r="G787" s="73">
        <v>8627</v>
      </c>
      <c r="H787" s="73" t="str">
        <f>VLOOKUP(A787,[1]Hoja1!$A$2:$D$1122,2)</f>
        <v>C��CHIRA</v>
      </c>
      <c r="I787" s="74">
        <f t="shared" si="12"/>
        <v>3.6</v>
      </c>
    </row>
    <row r="788" spans="1:9" x14ac:dyDescent="0.25">
      <c r="A788">
        <v>54172</v>
      </c>
      <c r="B788" s="73">
        <v>32</v>
      </c>
      <c r="C788" s="73">
        <v>4042</v>
      </c>
      <c r="D788" s="73">
        <v>4476</v>
      </c>
      <c r="E788" s="73">
        <v>11472</v>
      </c>
      <c r="F788" s="73">
        <v>4074</v>
      </c>
      <c r="G788" s="73">
        <v>15948</v>
      </c>
      <c r="H788" s="73" t="str">
        <f>VLOOKUP(A788,[1]Hoja1!$A$2:$D$1122,2)</f>
        <v>CHIN��COTA</v>
      </c>
      <c r="I788" s="74">
        <f t="shared" si="12"/>
        <v>2.9</v>
      </c>
    </row>
    <row r="789" spans="1:9" x14ac:dyDescent="0.25">
      <c r="A789">
        <v>54174</v>
      </c>
      <c r="B789" s="73">
        <v>83</v>
      </c>
      <c r="C789" s="73">
        <v>882</v>
      </c>
      <c r="D789" s="73">
        <v>5350</v>
      </c>
      <c r="E789" s="73">
        <v>4708</v>
      </c>
      <c r="F789" s="73">
        <v>965</v>
      </c>
      <c r="G789" s="73">
        <v>10058</v>
      </c>
      <c r="H789" s="73" t="str">
        <f>VLOOKUP(A789,[1]Hoja1!$A$2:$D$1122,2)</f>
        <v>CHITAG��</v>
      </c>
      <c r="I789" s="74">
        <f t="shared" si="12"/>
        <v>5.3999999999999995</v>
      </c>
    </row>
    <row r="790" spans="1:9" x14ac:dyDescent="0.25">
      <c r="A790">
        <v>54206</v>
      </c>
      <c r="B790" s="73">
        <v>385</v>
      </c>
      <c r="C790" s="73">
        <v>2461</v>
      </c>
      <c r="D790" s="73">
        <v>9108</v>
      </c>
      <c r="E790" s="73">
        <v>8335</v>
      </c>
      <c r="F790" s="73">
        <v>2846</v>
      </c>
      <c r="G790" s="73">
        <v>17443</v>
      </c>
      <c r="H790" s="73" t="str">
        <f>VLOOKUP(A790,[1]Hoja1!$A$2:$D$1122,2)</f>
        <v>CONVENCI��N</v>
      </c>
      <c r="I790" s="74">
        <f t="shared" si="12"/>
        <v>3.4</v>
      </c>
    </row>
    <row r="791" spans="1:9" x14ac:dyDescent="0.25">
      <c r="A791">
        <v>54223</v>
      </c>
      <c r="B791" s="73">
        <v>113</v>
      </c>
      <c r="C791" s="73">
        <v>509</v>
      </c>
      <c r="D791" s="73">
        <v>5926</v>
      </c>
      <c r="E791" s="73">
        <v>1712</v>
      </c>
      <c r="F791" s="73">
        <v>622</v>
      </c>
      <c r="G791" s="73">
        <v>7638</v>
      </c>
      <c r="H791" s="73" t="str">
        <f>VLOOKUP(A791,[1]Hoja1!$A$2:$D$1122,2)</f>
        <v>CUCUTILLA</v>
      </c>
      <c r="I791" s="74">
        <f t="shared" si="12"/>
        <v>3.4</v>
      </c>
    </row>
    <row r="792" spans="1:9" x14ac:dyDescent="0.25">
      <c r="A792">
        <v>54239</v>
      </c>
      <c r="B792" s="73">
        <v>30</v>
      </c>
      <c r="C792" s="73">
        <v>686</v>
      </c>
      <c r="D792" s="73">
        <v>1891</v>
      </c>
      <c r="E792" s="73">
        <v>2474</v>
      </c>
      <c r="F792" s="73">
        <v>716</v>
      </c>
      <c r="G792" s="73">
        <v>4365</v>
      </c>
      <c r="H792" s="73" t="str">
        <f>VLOOKUP(A792,[1]Hoja1!$A$2:$D$1122,2)</f>
        <v>DURANIA</v>
      </c>
      <c r="I792" s="74">
        <f t="shared" si="12"/>
        <v>3.7</v>
      </c>
    </row>
    <row r="793" spans="1:9" x14ac:dyDescent="0.25">
      <c r="A793">
        <v>54245</v>
      </c>
      <c r="B793" s="73">
        <v>255</v>
      </c>
      <c r="C793" s="73">
        <v>1518</v>
      </c>
      <c r="D793" s="73">
        <v>6799</v>
      </c>
      <c r="E793" s="73">
        <v>4681</v>
      </c>
      <c r="F793" s="73">
        <v>1773</v>
      </c>
      <c r="G793" s="73">
        <v>11480</v>
      </c>
      <c r="H793" s="73" t="str">
        <f>VLOOKUP(A793,[1]Hoja1!$A$2:$D$1122,2)</f>
        <v>EL CARMEN</v>
      </c>
      <c r="I793" s="74">
        <f t="shared" si="12"/>
        <v>3.1</v>
      </c>
    </row>
    <row r="794" spans="1:9" x14ac:dyDescent="0.25">
      <c r="A794">
        <v>54250</v>
      </c>
      <c r="B794" s="73">
        <v>352</v>
      </c>
      <c r="C794" s="73">
        <v>2055</v>
      </c>
      <c r="D794" s="73">
        <v>9357</v>
      </c>
      <c r="E794" s="73">
        <v>9578</v>
      </c>
      <c r="F794" s="73">
        <v>2407</v>
      </c>
      <c r="G794" s="73">
        <v>18935</v>
      </c>
      <c r="H794" s="73" t="str">
        <f>VLOOKUP(A794,[1]Hoja1!$A$2:$D$1122,2)</f>
        <v>EL TARRA</v>
      </c>
      <c r="I794" s="74">
        <f t="shared" si="12"/>
        <v>4.6999999999999993</v>
      </c>
    </row>
    <row r="795" spans="1:9" x14ac:dyDescent="0.25">
      <c r="A795">
        <v>54261</v>
      </c>
      <c r="B795" s="73">
        <v>752</v>
      </c>
      <c r="C795" s="73">
        <v>3909</v>
      </c>
      <c r="D795" s="73">
        <v>7443</v>
      </c>
      <c r="E795" s="73">
        <v>18528</v>
      </c>
      <c r="F795" s="73">
        <v>4661</v>
      </c>
      <c r="G795" s="73">
        <v>25971</v>
      </c>
      <c r="H795" s="73" t="str">
        <f>VLOOKUP(A795,[1]Hoja1!$A$2:$D$1122,2)</f>
        <v>EL ZULIA</v>
      </c>
      <c r="I795" s="74">
        <f t="shared" si="12"/>
        <v>4.8</v>
      </c>
    </row>
    <row r="796" spans="1:9" x14ac:dyDescent="0.25">
      <c r="A796">
        <v>54313</v>
      </c>
      <c r="B796" s="73">
        <v>69</v>
      </c>
      <c r="C796" s="73">
        <v>624</v>
      </c>
      <c r="D796" s="73">
        <v>3948</v>
      </c>
      <c r="E796" s="73">
        <v>1960</v>
      </c>
      <c r="F796" s="73">
        <v>693</v>
      </c>
      <c r="G796" s="73">
        <v>5908</v>
      </c>
      <c r="H796" s="73" t="str">
        <f>VLOOKUP(A796,[1]Hoja1!$A$2:$D$1122,2)</f>
        <v>GRAMALOTE</v>
      </c>
      <c r="I796" s="74">
        <f t="shared" si="12"/>
        <v>3.2</v>
      </c>
    </row>
    <row r="797" spans="1:9" x14ac:dyDescent="0.25">
      <c r="A797">
        <v>54344</v>
      </c>
      <c r="B797" s="73">
        <v>524</v>
      </c>
      <c r="C797" s="73">
        <v>396</v>
      </c>
      <c r="D797" s="73">
        <v>7960</v>
      </c>
      <c r="E797" s="73">
        <v>1661</v>
      </c>
      <c r="F797" s="73">
        <v>920</v>
      </c>
      <c r="G797" s="73">
        <v>9621</v>
      </c>
      <c r="H797" s="73" t="str">
        <f>VLOOKUP(A797,[1]Hoja1!$A$2:$D$1122,2)</f>
        <v>HACAR��</v>
      </c>
      <c r="I797" s="74">
        <f t="shared" si="12"/>
        <v>4.1999999999999993</v>
      </c>
    </row>
    <row r="798" spans="1:9" x14ac:dyDescent="0.25">
      <c r="A798">
        <v>54347</v>
      </c>
      <c r="B798" s="73">
        <v>28</v>
      </c>
      <c r="C798" s="73">
        <v>211</v>
      </c>
      <c r="D798" s="73">
        <v>3576</v>
      </c>
      <c r="E798" s="73">
        <v>1105</v>
      </c>
      <c r="F798" s="73">
        <v>239</v>
      </c>
      <c r="G798" s="73">
        <v>4681</v>
      </c>
      <c r="H798" s="73" t="str">
        <f>VLOOKUP(A798,[1]Hoja1!$A$2:$D$1122,2)</f>
        <v>HERR��N</v>
      </c>
      <c r="I798" s="74">
        <f t="shared" si="12"/>
        <v>5.3</v>
      </c>
    </row>
    <row r="799" spans="1:9" x14ac:dyDescent="0.25">
      <c r="A799">
        <v>54377</v>
      </c>
      <c r="B799" s="73">
        <v>69</v>
      </c>
      <c r="C799" s="73">
        <v>336</v>
      </c>
      <c r="D799" s="73">
        <v>3946</v>
      </c>
      <c r="E799" s="73">
        <v>1592</v>
      </c>
      <c r="F799" s="73">
        <v>405</v>
      </c>
      <c r="G799" s="73">
        <v>5538</v>
      </c>
      <c r="H799" s="73" t="str">
        <f>VLOOKUP(A799,[1]Hoja1!$A$2:$D$1122,2)</f>
        <v>LABATECA</v>
      </c>
      <c r="I799" s="74">
        <f t="shared" si="12"/>
        <v>4.8</v>
      </c>
    </row>
    <row r="800" spans="1:9" x14ac:dyDescent="0.25">
      <c r="A800">
        <v>54385</v>
      </c>
      <c r="B800" s="73">
        <v>173</v>
      </c>
      <c r="C800" s="73">
        <v>1098</v>
      </c>
      <c r="D800" s="73">
        <v>5694</v>
      </c>
      <c r="E800" s="73">
        <v>5344</v>
      </c>
      <c r="F800" s="73">
        <v>1271</v>
      </c>
      <c r="G800" s="73">
        <v>11038</v>
      </c>
      <c r="H800" s="73" t="str">
        <f>VLOOKUP(A800,[1]Hoja1!$A$2:$D$1122,2)</f>
        <v>LA ESPERANZA</v>
      </c>
      <c r="I800" s="74">
        <f t="shared" si="12"/>
        <v>4.8999999999999995</v>
      </c>
    </row>
    <row r="801" spans="1:9" x14ac:dyDescent="0.25">
      <c r="A801">
        <v>54398</v>
      </c>
      <c r="B801" s="73">
        <v>110</v>
      </c>
      <c r="C801" s="73">
        <v>402</v>
      </c>
      <c r="D801" s="73">
        <v>5829</v>
      </c>
      <c r="E801" s="73">
        <v>1312</v>
      </c>
      <c r="F801" s="73">
        <v>512</v>
      </c>
      <c r="G801" s="73">
        <v>7141</v>
      </c>
      <c r="H801" s="73" t="str">
        <f>VLOOKUP(A801,[1]Hoja1!$A$2:$D$1122,2)</f>
        <v>LA PLAYA</v>
      </c>
      <c r="I801" s="74">
        <f t="shared" si="12"/>
        <v>3.3000000000000003</v>
      </c>
    </row>
    <row r="802" spans="1:9" x14ac:dyDescent="0.25">
      <c r="A802">
        <v>54405</v>
      </c>
      <c r="B802" s="71">
        <v>128</v>
      </c>
      <c r="C802" s="71">
        <v>21168</v>
      </c>
      <c r="D802" s="71">
        <v>1386</v>
      </c>
      <c r="E802" s="71">
        <v>79696</v>
      </c>
      <c r="F802" s="71">
        <v>21296</v>
      </c>
      <c r="G802" s="71">
        <v>81082</v>
      </c>
      <c r="H802" s="71" t="str">
        <f>VLOOKUP(A802,[1]Hoja1!$A$2:$D$1122,2)</f>
        <v>LOS PATIOS</v>
      </c>
      <c r="I802" s="74">
        <f t="shared" si="12"/>
        <v>3.8000000000000003</v>
      </c>
    </row>
    <row r="803" spans="1:9" x14ac:dyDescent="0.25">
      <c r="A803">
        <v>54418</v>
      </c>
      <c r="B803" s="73">
        <v>10</v>
      </c>
      <c r="C803" s="73">
        <v>544</v>
      </c>
      <c r="D803" s="73">
        <v>1813</v>
      </c>
      <c r="E803" s="73">
        <v>1787</v>
      </c>
      <c r="F803" s="73">
        <v>554</v>
      </c>
      <c r="G803" s="73">
        <v>3600</v>
      </c>
      <c r="H803" s="73" t="str">
        <f>VLOOKUP(A803,[1]Hoja1!$A$2:$D$1122,2)</f>
        <v>LOURDES</v>
      </c>
      <c r="I803" s="74">
        <f t="shared" si="12"/>
        <v>3.3000000000000003</v>
      </c>
    </row>
    <row r="804" spans="1:9" x14ac:dyDescent="0.25">
      <c r="A804">
        <v>54480</v>
      </c>
      <c r="B804" s="73">
        <v>34</v>
      </c>
      <c r="C804" s="73">
        <v>256</v>
      </c>
      <c r="D804" s="73">
        <v>2856</v>
      </c>
      <c r="E804" s="73">
        <v>1032</v>
      </c>
      <c r="F804" s="73">
        <v>290</v>
      </c>
      <c r="G804" s="73">
        <v>3888</v>
      </c>
      <c r="H804" s="73" t="str">
        <f>VLOOKUP(A804,[1]Hoja1!$A$2:$D$1122,2)</f>
        <v>MUTISCUA</v>
      </c>
      <c r="I804" s="74">
        <f t="shared" si="12"/>
        <v>4.0999999999999996</v>
      </c>
    </row>
    <row r="805" spans="1:9" x14ac:dyDescent="0.25">
      <c r="A805">
        <v>54498</v>
      </c>
      <c r="B805" s="71">
        <v>295</v>
      </c>
      <c r="C805" s="71">
        <v>24128</v>
      </c>
      <c r="D805" s="71">
        <v>9073</v>
      </c>
      <c r="E805" s="71">
        <v>101277</v>
      </c>
      <c r="F805" s="71">
        <v>24423</v>
      </c>
      <c r="G805" s="71">
        <v>110350</v>
      </c>
      <c r="H805" s="71" t="str">
        <f>VLOOKUP(A805,[1]Hoja1!$A$2:$D$1122,2)</f>
        <v>OCA��A</v>
      </c>
      <c r="I805" s="74">
        <f t="shared" si="12"/>
        <v>4.1999999999999993</v>
      </c>
    </row>
    <row r="806" spans="1:9" x14ac:dyDescent="0.25">
      <c r="A806">
        <v>54518</v>
      </c>
      <c r="B806" s="71">
        <v>64</v>
      </c>
      <c r="C806" s="71">
        <v>9204</v>
      </c>
      <c r="D806" s="71">
        <v>3830</v>
      </c>
      <c r="E806" s="71">
        <v>40941</v>
      </c>
      <c r="F806" s="71">
        <v>9268</v>
      </c>
      <c r="G806" s="71">
        <v>44771</v>
      </c>
      <c r="H806" s="71" t="str">
        <f>VLOOKUP(A806,[1]Hoja1!$A$2:$D$1122,2)</f>
        <v>PAMPLONA</v>
      </c>
      <c r="I806" s="74">
        <f t="shared" si="12"/>
        <v>4.5</v>
      </c>
    </row>
    <row r="807" spans="1:9" x14ac:dyDescent="0.25">
      <c r="A807">
        <v>54520</v>
      </c>
      <c r="B807" s="73">
        <v>58</v>
      </c>
      <c r="C807" s="73">
        <v>392</v>
      </c>
      <c r="D807" s="73">
        <v>3506</v>
      </c>
      <c r="E807" s="73">
        <v>1423</v>
      </c>
      <c r="F807" s="73">
        <v>450</v>
      </c>
      <c r="G807" s="73">
        <v>4929</v>
      </c>
      <c r="H807" s="73" t="str">
        <f>VLOOKUP(A807,[1]Hoja1!$A$2:$D$1122,2)</f>
        <v>PAMPLONITA</v>
      </c>
      <c r="I807" s="74">
        <f t="shared" si="12"/>
        <v>3.7</v>
      </c>
    </row>
    <row r="808" spans="1:9" x14ac:dyDescent="0.25">
      <c r="A808">
        <v>54553</v>
      </c>
      <c r="B808" s="73">
        <v>16</v>
      </c>
      <c r="C808" s="73">
        <v>1547</v>
      </c>
      <c r="D808" s="73">
        <v>375</v>
      </c>
      <c r="E808" s="73">
        <v>7754</v>
      </c>
      <c r="F808" s="73">
        <v>1563</v>
      </c>
      <c r="G808" s="73">
        <v>8129</v>
      </c>
      <c r="H808" s="73" t="str">
        <f>VLOOKUP(A808,[1]Hoja1!$A$2:$D$1122,2)</f>
        <v>PUERTO SANTANDER</v>
      </c>
      <c r="I808" s="74">
        <f t="shared" si="12"/>
        <v>5.0999999999999996</v>
      </c>
    </row>
    <row r="809" spans="1:9" x14ac:dyDescent="0.25">
      <c r="A809">
        <v>54599</v>
      </c>
      <c r="B809" s="73">
        <v>27</v>
      </c>
      <c r="C809" s="73">
        <v>676</v>
      </c>
      <c r="D809" s="73">
        <v>2448</v>
      </c>
      <c r="E809" s="73">
        <v>2928</v>
      </c>
      <c r="F809" s="73">
        <v>703</v>
      </c>
      <c r="G809" s="73">
        <v>5376</v>
      </c>
      <c r="H809" s="73" t="str">
        <f>VLOOKUP(A809,[1]Hoja1!$A$2:$D$1122,2)</f>
        <v>RAGONVALIA</v>
      </c>
      <c r="I809" s="74">
        <f t="shared" si="12"/>
        <v>4.3999999999999995</v>
      </c>
    </row>
    <row r="810" spans="1:9" x14ac:dyDescent="0.25">
      <c r="A810">
        <v>54660</v>
      </c>
      <c r="B810" s="73">
        <v>137</v>
      </c>
      <c r="C810" s="73">
        <v>1423</v>
      </c>
      <c r="D810" s="73">
        <v>4421</v>
      </c>
      <c r="E810" s="73">
        <v>4295</v>
      </c>
      <c r="F810" s="73">
        <v>1560</v>
      </c>
      <c r="G810" s="73">
        <v>8716</v>
      </c>
      <c r="H810" s="73" t="str">
        <f>VLOOKUP(A810,[1]Hoja1!$A$2:$D$1122,2)</f>
        <v>SALAZAR</v>
      </c>
      <c r="I810" s="74">
        <f t="shared" si="12"/>
        <v>3.1</v>
      </c>
    </row>
    <row r="811" spans="1:9" x14ac:dyDescent="0.25">
      <c r="A811">
        <v>54670</v>
      </c>
      <c r="B811" s="73">
        <v>205</v>
      </c>
      <c r="C811" s="73">
        <v>547</v>
      </c>
      <c r="D811" s="73">
        <v>7446</v>
      </c>
      <c r="E811" s="73">
        <v>2458</v>
      </c>
      <c r="F811" s="73">
        <v>752</v>
      </c>
      <c r="G811" s="73">
        <v>9904</v>
      </c>
      <c r="H811" s="73" t="str">
        <f>VLOOKUP(A811,[1]Hoja1!$A$2:$D$1122,2)</f>
        <v>SAN CALIXTO</v>
      </c>
      <c r="I811" s="74">
        <f t="shared" si="12"/>
        <v>4.5</v>
      </c>
    </row>
    <row r="812" spans="1:9" x14ac:dyDescent="0.25">
      <c r="A812">
        <v>54673</v>
      </c>
      <c r="B812" s="73">
        <v>73</v>
      </c>
      <c r="C812" s="73">
        <v>1783</v>
      </c>
      <c r="D812" s="73">
        <v>944</v>
      </c>
      <c r="E812" s="73">
        <v>5733</v>
      </c>
      <c r="F812" s="73">
        <v>1856</v>
      </c>
      <c r="G812" s="73">
        <v>6677</v>
      </c>
      <c r="H812" s="73" t="str">
        <f>VLOOKUP(A812,[1]Hoja1!$A$2:$D$1122,2)</f>
        <v>SAN CAYETANO</v>
      </c>
      <c r="I812" s="74">
        <f t="shared" si="12"/>
        <v>3.3000000000000003</v>
      </c>
    </row>
    <row r="813" spans="1:9" x14ac:dyDescent="0.25">
      <c r="A813">
        <v>54680</v>
      </c>
      <c r="B813" s="73">
        <v>53</v>
      </c>
      <c r="C813" s="73">
        <v>462</v>
      </c>
      <c r="D813" s="73">
        <v>1347</v>
      </c>
      <c r="E813" s="73">
        <v>1730</v>
      </c>
      <c r="F813" s="73">
        <v>515</v>
      </c>
      <c r="G813" s="73">
        <v>3077</v>
      </c>
      <c r="H813" s="73" t="str">
        <f>VLOOKUP(A813,[1]Hoja1!$A$2:$D$1122,2)</f>
        <v>SANTIAGO</v>
      </c>
      <c r="I813" s="74">
        <f t="shared" si="12"/>
        <v>3.8000000000000003</v>
      </c>
    </row>
    <row r="814" spans="1:9" x14ac:dyDescent="0.25">
      <c r="A814">
        <v>54720</v>
      </c>
      <c r="B814" s="73">
        <v>411</v>
      </c>
      <c r="C814" s="73">
        <v>2690</v>
      </c>
      <c r="D814" s="73">
        <v>11098</v>
      </c>
      <c r="E814" s="73">
        <v>10000</v>
      </c>
      <c r="F814" s="73">
        <v>3101</v>
      </c>
      <c r="G814" s="73">
        <v>21098</v>
      </c>
      <c r="H814" s="73" t="str">
        <f>VLOOKUP(A814,[1]Hoja1!$A$2:$D$1122,2)</f>
        <v>SARDINATA</v>
      </c>
      <c r="I814" s="74">
        <f t="shared" si="12"/>
        <v>3.8000000000000003</v>
      </c>
    </row>
    <row r="815" spans="1:9" x14ac:dyDescent="0.25">
      <c r="A815">
        <v>54743</v>
      </c>
      <c r="B815" s="73">
        <v>154</v>
      </c>
      <c r="C815" s="73">
        <v>629</v>
      </c>
      <c r="D815" s="73">
        <v>3571</v>
      </c>
      <c r="E815" s="73">
        <v>2142</v>
      </c>
      <c r="F815" s="73">
        <v>783</v>
      </c>
      <c r="G815" s="73">
        <v>5713</v>
      </c>
      <c r="H815" s="73" t="str">
        <f>VLOOKUP(A815,[1]Hoja1!$A$2:$D$1122,2)</f>
        <v>SILOS</v>
      </c>
      <c r="I815" s="74">
        <f t="shared" si="12"/>
        <v>3.5</v>
      </c>
    </row>
    <row r="816" spans="1:9" x14ac:dyDescent="0.25">
      <c r="A816">
        <v>54800</v>
      </c>
      <c r="B816" s="73">
        <v>120</v>
      </c>
      <c r="C816" s="73">
        <v>700</v>
      </c>
      <c r="D816" s="73">
        <v>8025</v>
      </c>
      <c r="E816" s="73">
        <v>4485</v>
      </c>
      <c r="F816" s="73">
        <v>820</v>
      </c>
      <c r="G816" s="73">
        <v>12510</v>
      </c>
      <c r="H816" s="73" t="str">
        <f>VLOOKUP(A816,[1]Hoja1!$A$2:$D$1122,2)</f>
        <v>TEORAMA</v>
      </c>
      <c r="I816" s="74">
        <f t="shared" si="12"/>
        <v>6.5</v>
      </c>
    </row>
    <row r="817" spans="1:9" x14ac:dyDescent="0.25">
      <c r="A817">
        <v>54810</v>
      </c>
      <c r="B817" s="73">
        <v>1041</v>
      </c>
      <c r="C817" s="73">
        <v>6241</v>
      </c>
      <c r="D817" s="73">
        <v>20017</v>
      </c>
      <c r="E817" s="73">
        <v>30870</v>
      </c>
      <c r="F817" s="73">
        <v>7282</v>
      </c>
      <c r="G817" s="73">
        <v>50887</v>
      </c>
      <c r="H817" s="73" t="str">
        <f>VLOOKUP(A817,[1]Hoja1!$A$2:$D$1122,2)</f>
        <v>TIB��</v>
      </c>
      <c r="I817" s="74">
        <f t="shared" si="12"/>
        <v>5</v>
      </c>
    </row>
    <row r="818" spans="1:9" x14ac:dyDescent="0.25">
      <c r="A818">
        <v>54820</v>
      </c>
      <c r="B818" s="73">
        <v>582</v>
      </c>
      <c r="C818" s="73">
        <v>1568</v>
      </c>
      <c r="D818" s="73">
        <v>8309</v>
      </c>
      <c r="E818" s="73">
        <v>5717</v>
      </c>
      <c r="F818" s="73">
        <v>2150</v>
      </c>
      <c r="G818" s="73">
        <v>14026</v>
      </c>
      <c r="H818" s="73" t="str">
        <f>VLOOKUP(A818,[1]Hoja1!$A$2:$D$1122,2)</f>
        <v>TOLEDO</v>
      </c>
      <c r="I818" s="74">
        <f t="shared" si="12"/>
        <v>3.7</v>
      </c>
    </row>
    <row r="819" spans="1:9" x14ac:dyDescent="0.25">
      <c r="A819">
        <v>54871</v>
      </c>
      <c r="B819" s="73">
        <v>77</v>
      </c>
      <c r="C819" s="73">
        <v>645</v>
      </c>
      <c r="D819" s="73">
        <v>2720</v>
      </c>
      <c r="E819" s="73">
        <v>1877</v>
      </c>
      <c r="F819" s="73">
        <v>722</v>
      </c>
      <c r="G819" s="73">
        <v>4597</v>
      </c>
      <c r="H819" s="73" t="str">
        <f>VLOOKUP(A819,[1]Hoja1!$A$2:$D$1122,2)</f>
        <v>VILLA CARO</v>
      </c>
      <c r="I819" s="74">
        <f t="shared" si="12"/>
        <v>3</v>
      </c>
    </row>
    <row r="820" spans="1:9" x14ac:dyDescent="0.25">
      <c r="A820">
        <v>54874</v>
      </c>
      <c r="B820" s="71">
        <v>118</v>
      </c>
      <c r="C820" s="71">
        <v>25017</v>
      </c>
      <c r="D820" s="71">
        <v>889</v>
      </c>
      <c r="E820" s="71">
        <v>92580</v>
      </c>
      <c r="F820" s="71">
        <v>25135</v>
      </c>
      <c r="G820" s="71">
        <v>93469</v>
      </c>
      <c r="H820" s="71" t="str">
        <f>VLOOKUP(A820,[1]Hoja1!$A$2:$D$1122,2)</f>
        <v>VILLA DEL ROSARIO</v>
      </c>
      <c r="I820" s="74">
        <f t="shared" si="12"/>
        <v>3.8000000000000003</v>
      </c>
    </row>
    <row r="821" spans="1:9" x14ac:dyDescent="0.25">
      <c r="A821">
        <v>63001</v>
      </c>
      <c r="B821" s="69">
        <v>190</v>
      </c>
      <c r="C821" s="69">
        <v>64726</v>
      </c>
      <c r="D821" s="69">
        <v>4377</v>
      </c>
      <c r="E821" s="69">
        <v>268665</v>
      </c>
      <c r="F821" s="69">
        <v>64916</v>
      </c>
      <c r="G821" s="69">
        <v>273042</v>
      </c>
      <c r="H821" s="69" t="str">
        <f>VLOOKUP(A821,[1]Hoja1!$A$2:$D$1122,2)</f>
        <v>ARMENIA</v>
      </c>
      <c r="I821" s="74">
        <f t="shared" si="12"/>
        <v>4.1999999999999993</v>
      </c>
    </row>
    <row r="822" spans="1:9" x14ac:dyDescent="0.25">
      <c r="A822">
        <v>63111</v>
      </c>
      <c r="B822" s="73">
        <v>18</v>
      </c>
      <c r="C822" s="73">
        <v>399</v>
      </c>
      <c r="D822" s="73">
        <v>1310</v>
      </c>
      <c r="E822" s="73">
        <v>1350</v>
      </c>
      <c r="F822" s="73">
        <v>417</v>
      </c>
      <c r="G822" s="73">
        <v>2660</v>
      </c>
      <c r="H822" s="73" t="str">
        <f>VLOOKUP(A822,[1]Hoja1!$A$2:$D$1122,2)</f>
        <v>BUENAVISTA</v>
      </c>
      <c r="I822" s="74">
        <f t="shared" si="12"/>
        <v>3.4</v>
      </c>
    </row>
    <row r="823" spans="1:9" x14ac:dyDescent="0.25">
      <c r="A823">
        <v>63130</v>
      </c>
      <c r="B823" s="71">
        <v>124</v>
      </c>
      <c r="C823" s="71">
        <v>16468</v>
      </c>
      <c r="D823" s="71">
        <v>5792</v>
      </c>
      <c r="E823" s="71">
        <v>63530</v>
      </c>
      <c r="F823" s="71">
        <v>16592</v>
      </c>
      <c r="G823" s="71">
        <v>69322</v>
      </c>
      <c r="H823" s="71" t="str">
        <f>VLOOKUP(A823,[1]Hoja1!$A$2:$D$1122,2)</f>
        <v>CALARC��</v>
      </c>
      <c r="I823" s="74">
        <f t="shared" si="12"/>
        <v>3.9</v>
      </c>
    </row>
    <row r="824" spans="1:9" x14ac:dyDescent="0.25">
      <c r="A824">
        <v>63190</v>
      </c>
      <c r="B824" s="72">
        <v>48</v>
      </c>
      <c r="C824" s="72">
        <v>6094</v>
      </c>
      <c r="D824" s="72">
        <v>3784</v>
      </c>
      <c r="E824" s="72">
        <v>23296</v>
      </c>
      <c r="F824" s="72">
        <v>6142</v>
      </c>
      <c r="G824" s="72">
        <v>27080</v>
      </c>
      <c r="H824" s="72" t="str">
        <f>VLOOKUP(A824,[1]Hoja1!$A$2:$D$1122,2)</f>
        <v>CIRCASIA</v>
      </c>
      <c r="I824" s="74">
        <f t="shared" si="12"/>
        <v>3.9</v>
      </c>
    </row>
    <row r="825" spans="1:9" x14ac:dyDescent="0.25">
      <c r="A825">
        <v>63212</v>
      </c>
      <c r="B825" s="73">
        <v>20</v>
      </c>
      <c r="C825" s="73">
        <v>883</v>
      </c>
      <c r="D825" s="73">
        <v>2118</v>
      </c>
      <c r="E825" s="73">
        <v>3293</v>
      </c>
      <c r="F825" s="73">
        <v>903</v>
      </c>
      <c r="G825" s="73">
        <v>5411</v>
      </c>
      <c r="H825" s="73" t="str">
        <f>VLOOKUP(A825,[1]Hoja1!$A$2:$D$1122,2)</f>
        <v>C��RDOBA</v>
      </c>
      <c r="I825" s="74">
        <f t="shared" si="12"/>
        <v>3.8000000000000003</v>
      </c>
    </row>
    <row r="826" spans="1:9" x14ac:dyDescent="0.25">
      <c r="A826">
        <v>63272</v>
      </c>
      <c r="B826" s="73">
        <v>36</v>
      </c>
      <c r="C826" s="73">
        <v>1755</v>
      </c>
      <c r="D826" s="73">
        <v>4522</v>
      </c>
      <c r="E826" s="73">
        <v>6656</v>
      </c>
      <c r="F826" s="73">
        <v>1791</v>
      </c>
      <c r="G826" s="73">
        <v>11178</v>
      </c>
      <c r="H826" s="73" t="str">
        <f>VLOOKUP(A826,[1]Hoja1!$A$2:$D$1122,2)</f>
        <v>FILANDIA</v>
      </c>
      <c r="I826" s="74">
        <f t="shared" si="12"/>
        <v>3.8000000000000003</v>
      </c>
    </row>
    <row r="827" spans="1:9" x14ac:dyDescent="0.25">
      <c r="A827">
        <v>63302</v>
      </c>
      <c r="B827" s="73">
        <v>36</v>
      </c>
      <c r="C827" s="73">
        <v>989</v>
      </c>
      <c r="D827" s="73">
        <v>3070</v>
      </c>
      <c r="E827" s="73">
        <v>3960</v>
      </c>
      <c r="F827" s="73">
        <v>1025</v>
      </c>
      <c r="G827" s="73">
        <v>7030</v>
      </c>
      <c r="H827" s="73" t="str">
        <f>VLOOKUP(A827,[1]Hoja1!$A$2:$D$1122,2)</f>
        <v>G��NOVA</v>
      </c>
      <c r="I827" s="74">
        <f t="shared" si="12"/>
        <v>4.0999999999999996</v>
      </c>
    </row>
    <row r="828" spans="1:9" x14ac:dyDescent="0.25">
      <c r="A828">
        <v>63401</v>
      </c>
      <c r="B828" s="72">
        <v>79</v>
      </c>
      <c r="C828" s="72">
        <v>7320</v>
      </c>
      <c r="D828" s="72">
        <v>2115</v>
      </c>
      <c r="E828" s="72">
        <v>30153</v>
      </c>
      <c r="F828" s="72">
        <v>7399</v>
      </c>
      <c r="G828" s="72">
        <v>32268</v>
      </c>
      <c r="H828" s="72" t="str">
        <f>VLOOKUP(A828,[1]Hoja1!$A$2:$D$1122,2)</f>
        <v>LA TEBAIDA</v>
      </c>
      <c r="I828" s="74">
        <f t="shared" si="12"/>
        <v>4.1999999999999993</v>
      </c>
    </row>
    <row r="829" spans="1:9" x14ac:dyDescent="0.25">
      <c r="A829">
        <v>63470</v>
      </c>
      <c r="B829" s="72">
        <v>67</v>
      </c>
      <c r="C829" s="72">
        <v>7648</v>
      </c>
      <c r="D829" s="72">
        <v>3683</v>
      </c>
      <c r="E829" s="72">
        <v>31391</v>
      </c>
      <c r="F829" s="72">
        <v>7715</v>
      </c>
      <c r="G829" s="72">
        <v>35074</v>
      </c>
      <c r="H829" s="72" t="str">
        <f>VLOOKUP(A829,[1]Hoja1!$A$2:$D$1122,2)</f>
        <v>MONTENEGRO</v>
      </c>
      <c r="I829" s="74">
        <f t="shared" si="12"/>
        <v>4.1999999999999993</v>
      </c>
    </row>
    <row r="830" spans="1:9" x14ac:dyDescent="0.25">
      <c r="A830">
        <v>63548</v>
      </c>
      <c r="B830" s="73">
        <v>60</v>
      </c>
      <c r="C830" s="73">
        <v>614</v>
      </c>
      <c r="D830" s="73">
        <v>1875</v>
      </c>
      <c r="E830" s="73">
        <v>2958</v>
      </c>
      <c r="F830" s="73">
        <v>674</v>
      </c>
      <c r="G830" s="73">
        <v>4833</v>
      </c>
      <c r="H830" s="73" t="str">
        <f>VLOOKUP(A830,[1]Hoja1!$A$2:$D$1122,2)</f>
        <v>PIJAO</v>
      </c>
      <c r="I830" s="74">
        <f t="shared" si="12"/>
        <v>4.8999999999999995</v>
      </c>
    </row>
    <row r="831" spans="1:9" x14ac:dyDescent="0.25">
      <c r="A831">
        <v>63594</v>
      </c>
      <c r="B831" s="72">
        <v>54</v>
      </c>
      <c r="C831" s="72">
        <v>5834</v>
      </c>
      <c r="D831" s="72">
        <v>4160</v>
      </c>
      <c r="E831" s="72">
        <v>24805</v>
      </c>
      <c r="F831" s="72">
        <v>5888</v>
      </c>
      <c r="G831" s="72">
        <v>28965</v>
      </c>
      <c r="H831" s="72" t="str">
        <f>VLOOKUP(A831,[1]Hoja1!$A$2:$D$1122,2)</f>
        <v>QUIMBAYA</v>
      </c>
      <c r="I831" s="74">
        <f t="shared" si="12"/>
        <v>4.3</v>
      </c>
    </row>
    <row r="832" spans="1:9" x14ac:dyDescent="0.25">
      <c r="A832">
        <v>63690</v>
      </c>
      <c r="B832" s="73">
        <v>50</v>
      </c>
      <c r="C832" s="73">
        <v>1151</v>
      </c>
      <c r="D832" s="73">
        <v>3043</v>
      </c>
      <c r="E832" s="73">
        <v>4436</v>
      </c>
      <c r="F832" s="73">
        <v>1201</v>
      </c>
      <c r="G832" s="73">
        <v>7479</v>
      </c>
      <c r="H832" s="73" t="str">
        <f>VLOOKUP(A832,[1]Hoja1!$A$2:$D$1122,2)</f>
        <v>SALENTO</v>
      </c>
      <c r="I832" s="74">
        <f t="shared" si="12"/>
        <v>3.9</v>
      </c>
    </row>
    <row r="833" spans="1:9" x14ac:dyDescent="0.25">
      <c r="A833">
        <v>66001</v>
      </c>
      <c r="B833" s="69">
        <v>2350</v>
      </c>
      <c r="C833" s="69">
        <v>86191</v>
      </c>
      <c r="D833" s="69">
        <v>28964</v>
      </c>
      <c r="E833" s="69">
        <v>377473</v>
      </c>
      <c r="F833" s="69">
        <v>88541</v>
      </c>
      <c r="G833" s="69">
        <v>406437</v>
      </c>
      <c r="H833" s="69" t="str">
        <f>VLOOKUP(A833,[1]Hoja1!$A$2:$D$1122,2)</f>
        <v>PEREIRA</v>
      </c>
      <c r="I833" s="74">
        <f t="shared" si="12"/>
        <v>4.3999999999999995</v>
      </c>
    </row>
    <row r="834" spans="1:9" x14ac:dyDescent="0.25">
      <c r="A834">
        <v>66045</v>
      </c>
      <c r="B834" s="73">
        <v>34</v>
      </c>
      <c r="C834" s="73">
        <v>1351</v>
      </c>
      <c r="D834" s="73">
        <v>5553</v>
      </c>
      <c r="E834" s="73">
        <v>5108</v>
      </c>
      <c r="F834" s="73">
        <v>1385</v>
      </c>
      <c r="G834" s="73">
        <v>10661</v>
      </c>
      <c r="H834" s="73" t="str">
        <f>VLOOKUP(A834,[1]Hoja1!$A$2:$D$1122,2)</f>
        <v>AP��A</v>
      </c>
      <c r="I834" s="74">
        <f t="shared" si="12"/>
        <v>3.8000000000000003</v>
      </c>
    </row>
    <row r="835" spans="1:9" x14ac:dyDescent="0.25">
      <c r="A835">
        <v>66075</v>
      </c>
      <c r="B835" s="73">
        <v>47</v>
      </c>
      <c r="C835" s="73">
        <v>464</v>
      </c>
      <c r="D835" s="73">
        <v>3228</v>
      </c>
      <c r="E835" s="73">
        <v>1745</v>
      </c>
      <c r="F835" s="73">
        <v>511</v>
      </c>
      <c r="G835" s="73">
        <v>4973</v>
      </c>
      <c r="H835" s="73" t="str">
        <f>VLOOKUP(A835,[1]Hoja1!$A$2:$D$1122,2)</f>
        <v>BALBOA</v>
      </c>
      <c r="I835" s="74">
        <f t="shared" ref="I835:I898" si="13">ROUNDUP(E835/C835,1)</f>
        <v>3.8000000000000003</v>
      </c>
    </row>
    <row r="836" spans="1:9" x14ac:dyDescent="0.25">
      <c r="A836">
        <v>66088</v>
      </c>
      <c r="B836" s="73">
        <v>67</v>
      </c>
      <c r="C836" s="73">
        <v>3070</v>
      </c>
      <c r="D836" s="73">
        <v>9276</v>
      </c>
      <c r="E836" s="73">
        <v>11939</v>
      </c>
      <c r="F836" s="73">
        <v>3137</v>
      </c>
      <c r="G836" s="73">
        <v>21215</v>
      </c>
      <c r="H836" s="73" t="str">
        <f>VLOOKUP(A836,[1]Hoja1!$A$2:$D$1122,2)</f>
        <v>BEL��N DE UMBR��A</v>
      </c>
      <c r="I836" s="74">
        <f t="shared" si="13"/>
        <v>3.9</v>
      </c>
    </row>
    <row r="837" spans="1:9" x14ac:dyDescent="0.25">
      <c r="A837">
        <v>66170</v>
      </c>
      <c r="B837" s="69">
        <v>382</v>
      </c>
      <c r="C837" s="69">
        <v>42353</v>
      </c>
      <c r="D837" s="69">
        <v>7302</v>
      </c>
      <c r="E837" s="69">
        <v>186849</v>
      </c>
      <c r="F837" s="69">
        <v>42735</v>
      </c>
      <c r="G837" s="69">
        <v>194151</v>
      </c>
      <c r="H837" s="69" t="str">
        <f>VLOOKUP(A837,[1]Hoja1!$A$2:$D$1122,2)</f>
        <v>DOSQUEBRADAS</v>
      </c>
      <c r="I837" s="74">
        <f t="shared" si="13"/>
        <v>4.5</v>
      </c>
    </row>
    <row r="838" spans="1:9" x14ac:dyDescent="0.25">
      <c r="A838">
        <v>66318</v>
      </c>
      <c r="B838" s="73">
        <v>56</v>
      </c>
      <c r="C838" s="73">
        <v>1310</v>
      </c>
      <c r="D838" s="73">
        <v>6336</v>
      </c>
      <c r="E838" s="73">
        <v>5175</v>
      </c>
      <c r="F838" s="73">
        <v>1366</v>
      </c>
      <c r="G838" s="73">
        <v>11511</v>
      </c>
      <c r="H838" s="73" t="str">
        <f>VLOOKUP(A838,[1]Hoja1!$A$2:$D$1122,2)</f>
        <v>GU��TICA</v>
      </c>
      <c r="I838" s="74">
        <f t="shared" si="13"/>
        <v>4</v>
      </c>
    </row>
    <row r="839" spans="1:9" x14ac:dyDescent="0.25">
      <c r="A839">
        <v>66383</v>
      </c>
      <c r="B839" s="73">
        <v>50</v>
      </c>
      <c r="C839" s="73">
        <v>725</v>
      </c>
      <c r="D839" s="73">
        <v>3582</v>
      </c>
      <c r="E839" s="73">
        <v>2563</v>
      </c>
      <c r="F839" s="73">
        <v>775</v>
      </c>
      <c r="G839" s="73">
        <v>6145</v>
      </c>
      <c r="H839" s="73" t="str">
        <f>VLOOKUP(A839,[1]Hoja1!$A$2:$D$1122,2)</f>
        <v>LA CELIA</v>
      </c>
      <c r="I839" s="74">
        <f t="shared" si="13"/>
        <v>3.6</v>
      </c>
    </row>
    <row r="840" spans="1:9" x14ac:dyDescent="0.25">
      <c r="A840">
        <v>66400</v>
      </c>
      <c r="B840" s="72">
        <v>22</v>
      </c>
      <c r="C840" s="72">
        <v>6383</v>
      </c>
      <c r="D840" s="72">
        <v>393</v>
      </c>
      <c r="E840" s="72">
        <v>25413</v>
      </c>
      <c r="F840" s="72">
        <v>6405</v>
      </c>
      <c r="G840" s="72">
        <v>25806</v>
      </c>
      <c r="H840" s="72" t="str">
        <f>VLOOKUP(A840,[1]Hoja1!$A$2:$D$1122,2)</f>
        <v>LA VIRGINIA</v>
      </c>
      <c r="I840" s="74">
        <f t="shared" si="13"/>
        <v>4</v>
      </c>
    </row>
    <row r="841" spans="1:9" x14ac:dyDescent="0.25">
      <c r="A841">
        <v>66440</v>
      </c>
      <c r="B841" s="73">
        <v>209</v>
      </c>
      <c r="C841" s="73">
        <v>2393</v>
      </c>
      <c r="D841" s="73">
        <v>6730</v>
      </c>
      <c r="E841" s="73">
        <v>8673</v>
      </c>
      <c r="F841" s="73">
        <v>2602</v>
      </c>
      <c r="G841" s="73">
        <v>15403</v>
      </c>
      <c r="H841" s="73" t="str">
        <f>VLOOKUP(A841,[1]Hoja1!$A$2:$D$1122,2)</f>
        <v>MARSELLA</v>
      </c>
      <c r="I841" s="74">
        <f t="shared" si="13"/>
        <v>3.7</v>
      </c>
    </row>
    <row r="842" spans="1:9" x14ac:dyDescent="0.25">
      <c r="A842">
        <v>66456</v>
      </c>
      <c r="B842" s="73">
        <v>362</v>
      </c>
      <c r="C842" s="73">
        <v>1417</v>
      </c>
      <c r="D842" s="73">
        <v>4911</v>
      </c>
      <c r="E842" s="73">
        <v>4277</v>
      </c>
      <c r="F842" s="73">
        <v>1779</v>
      </c>
      <c r="G842" s="73">
        <v>9188</v>
      </c>
      <c r="H842" s="73" t="str">
        <f>VLOOKUP(A842,[1]Hoja1!$A$2:$D$1122,2)</f>
        <v>MISTRATÓ</v>
      </c>
      <c r="I842" s="74">
        <f t="shared" si="13"/>
        <v>3.1</v>
      </c>
    </row>
    <row r="843" spans="1:9" x14ac:dyDescent="0.25">
      <c r="A843">
        <v>66572</v>
      </c>
      <c r="B843" s="73">
        <v>462</v>
      </c>
      <c r="C843" s="73">
        <v>1191</v>
      </c>
      <c r="D843" s="73">
        <v>7742</v>
      </c>
      <c r="E843" s="73">
        <v>3670</v>
      </c>
      <c r="F843" s="73">
        <v>1653</v>
      </c>
      <c r="G843" s="73">
        <v>11412</v>
      </c>
      <c r="H843" s="73" t="str">
        <f>VLOOKUP(A843,[1]Hoja1!$A$2:$D$1122,2)</f>
        <v>PUEBLO RICO</v>
      </c>
      <c r="I843" s="74">
        <f t="shared" si="13"/>
        <v>3.1</v>
      </c>
    </row>
    <row r="844" spans="1:9" x14ac:dyDescent="0.25">
      <c r="A844">
        <v>66594</v>
      </c>
      <c r="B844" s="73">
        <v>112</v>
      </c>
      <c r="C844" s="73">
        <v>2686</v>
      </c>
      <c r="D844" s="73">
        <v>15697</v>
      </c>
      <c r="E844" s="73">
        <v>9455</v>
      </c>
      <c r="F844" s="73">
        <v>2798</v>
      </c>
      <c r="G844" s="73">
        <v>25152</v>
      </c>
      <c r="H844" s="73" t="str">
        <f>VLOOKUP(A844,[1]Hoja1!$A$2:$D$1122,2)</f>
        <v>QUINCH��A</v>
      </c>
      <c r="I844" s="74">
        <f t="shared" si="13"/>
        <v>3.6</v>
      </c>
    </row>
    <row r="845" spans="1:9" x14ac:dyDescent="0.25">
      <c r="A845">
        <v>66682</v>
      </c>
      <c r="B845" s="71">
        <v>398</v>
      </c>
      <c r="C845" s="71">
        <v>14060</v>
      </c>
      <c r="D845" s="71">
        <v>8522</v>
      </c>
      <c r="E845" s="71">
        <v>62003</v>
      </c>
      <c r="F845" s="71">
        <v>14458</v>
      </c>
      <c r="G845" s="71">
        <v>70525</v>
      </c>
      <c r="H845" s="71" t="str">
        <f>VLOOKUP(A845,[1]Hoja1!$A$2:$D$1122,2)</f>
        <v>SANTA ROSA DE CABAL</v>
      </c>
      <c r="I845" s="74">
        <f t="shared" si="13"/>
        <v>4.5</v>
      </c>
    </row>
    <row r="846" spans="1:9" x14ac:dyDescent="0.25">
      <c r="A846">
        <v>66687</v>
      </c>
      <c r="B846" s="73">
        <v>54</v>
      </c>
      <c r="C846" s="73">
        <v>1705</v>
      </c>
      <c r="D846" s="73">
        <v>4921</v>
      </c>
      <c r="E846" s="73">
        <v>6726</v>
      </c>
      <c r="F846" s="73">
        <v>1759</v>
      </c>
      <c r="G846" s="73">
        <v>11647</v>
      </c>
      <c r="H846" s="73" t="str">
        <f>VLOOKUP(A846,[1]Hoja1!$A$2:$D$1122,2)</f>
        <v>SANTUARIO</v>
      </c>
      <c r="I846" s="74">
        <f t="shared" si="13"/>
        <v>4</v>
      </c>
    </row>
    <row r="847" spans="1:9" x14ac:dyDescent="0.25">
      <c r="A847">
        <v>68001</v>
      </c>
      <c r="B847" s="69">
        <v>326</v>
      </c>
      <c r="C847" s="69">
        <v>46989</v>
      </c>
      <c r="D847" s="69">
        <v>6473</v>
      </c>
      <c r="E847" s="69">
        <v>516205</v>
      </c>
      <c r="F847" s="69">
        <v>47315</v>
      </c>
      <c r="G847" s="69">
        <v>522678</v>
      </c>
      <c r="H847" s="69" t="str">
        <f>VLOOKUP(A847,[1]Hoja1!$A$2:$D$1122,2)</f>
        <v>BUCARAMANGA</v>
      </c>
      <c r="I847" s="74">
        <f t="shared" si="13"/>
        <v>11</v>
      </c>
    </row>
    <row r="848" spans="1:9" x14ac:dyDescent="0.25">
      <c r="A848">
        <v>68013</v>
      </c>
      <c r="B848" s="73">
        <v>15</v>
      </c>
      <c r="C848" s="73">
        <v>95</v>
      </c>
      <c r="D848" s="73">
        <v>1358</v>
      </c>
      <c r="E848" s="73">
        <v>291</v>
      </c>
      <c r="F848" s="73">
        <v>110</v>
      </c>
      <c r="G848" s="73">
        <v>1649</v>
      </c>
      <c r="H848" s="73" t="str">
        <f>VLOOKUP(A848,[1]Hoja1!$A$2:$D$1122,2)</f>
        <v>AGUADA</v>
      </c>
      <c r="I848" s="74">
        <f t="shared" si="13"/>
        <v>3.1</v>
      </c>
    </row>
    <row r="849" spans="1:9" x14ac:dyDescent="0.25">
      <c r="A849">
        <v>68020</v>
      </c>
      <c r="B849" s="73">
        <v>34</v>
      </c>
      <c r="C849" s="73">
        <v>173</v>
      </c>
      <c r="D849" s="73">
        <v>2719</v>
      </c>
      <c r="E849" s="73">
        <v>586</v>
      </c>
      <c r="F849" s="73">
        <v>207</v>
      </c>
      <c r="G849" s="73">
        <v>3305</v>
      </c>
      <c r="H849" s="73" t="str">
        <f>VLOOKUP(A849,[1]Hoja1!$A$2:$D$1122,2)</f>
        <v>ALBANIA</v>
      </c>
      <c r="I849" s="74">
        <f t="shared" si="13"/>
        <v>3.4</v>
      </c>
    </row>
    <row r="850" spans="1:9" x14ac:dyDescent="0.25">
      <c r="A850">
        <v>68051</v>
      </c>
      <c r="B850" s="73">
        <v>54</v>
      </c>
      <c r="C850" s="73">
        <v>496</v>
      </c>
      <c r="D850" s="73">
        <v>5133</v>
      </c>
      <c r="E850" s="73">
        <v>2710</v>
      </c>
      <c r="F850" s="73">
        <v>550</v>
      </c>
      <c r="G850" s="73">
        <v>7843</v>
      </c>
      <c r="H850" s="73" t="str">
        <f>VLOOKUP(A850,[1]Hoja1!$A$2:$D$1122,2)</f>
        <v>ARATOCA</v>
      </c>
      <c r="I850" s="74">
        <f t="shared" si="13"/>
        <v>5.5</v>
      </c>
    </row>
    <row r="851" spans="1:9" x14ac:dyDescent="0.25">
      <c r="A851">
        <v>68077</v>
      </c>
      <c r="B851" s="72">
        <v>51</v>
      </c>
      <c r="C851" s="72">
        <v>6168</v>
      </c>
      <c r="D851" s="72">
        <v>4450</v>
      </c>
      <c r="E851" s="72">
        <v>24268</v>
      </c>
      <c r="F851" s="72">
        <v>6219</v>
      </c>
      <c r="G851" s="72">
        <v>28718</v>
      </c>
      <c r="H851" s="72" t="str">
        <f>VLOOKUP(A851,[1]Hoja1!$A$2:$D$1122,2)</f>
        <v>BARBOSA</v>
      </c>
      <c r="I851" s="74">
        <f t="shared" si="13"/>
        <v>4</v>
      </c>
    </row>
    <row r="852" spans="1:9" x14ac:dyDescent="0.25">
      <c r="A852">
        <v>68079</v>
      </c>
      <c r="B852" s="73">
        <v>60</v>
      </c>
      <c r="C852" s="73">
        <v>1186</v>
      </c>
      <c r="D852" s="73">
        <v>4466</v>
      </c>
      <c r="E852" s="73">
        <v>3104</v>
      </c>
      <c r="F852" s="73">
        <v>1246</v>
      </c>
      <c r="G852" s="73">
        <v>7570</v>
      </c>
      <c r="H852" s="73" t="str">
        <f>VLOOKUP(A852,[1]Hoja1!$A$2:$D$1122,2)</f>
        <v>BARICHARA</v>
      </c>
      <c r="I852" s="74">
        <f t="shared" si="13"/>
        <v>2.7</v>
      </c>
    </row>
    <row r="853" spans="1:9" x14ac:dyDescent="0.25">
      <c r="A853">
        <v>68081</v>
      </c>
      <c r="B853" s="69">
        <v>934</v>
      </c>
      <c r="C853" s="69">
        <v>45748</v>
      </c>
      <c r="D853" s="69">
        <v>12422</v>
      </c>
      <c r="E853" s="69">
        <v>185339</v>
      </c>
      <c r="F853" s="69">
        <v>46682</v>
      </c>
      <c r="G853" s="69">
        <v>197761</v>
      </c>
      <c r="H853" s="69" t="str">
        <f>VLOOKUP(A853,[1]Hoja1!$A$2:$D$1122,2)</f>
        <v>BARRANCABERMEJA</v>
      </c>
      <c r="I853" s="74">
        <f t="shared" si="13"/>
        <v>4.0999999999999996</v>
      </c>
    </row>
    <row r="854" spans="1:9" x14ac:dyDescent="0.25">
      <c r="A854">
        <v>68092</v>
      </c>
      <c r="B854" s="73">
        <v>97</v>
      </c>
      <c r="C854" s="73">
        <v>884</v>
      </c>
      <c r="D854" s="73">
        <v>2282</v>
      </c>
      <c r="E854" s="73">
        <v>2897</v>
      </c>
      <c r="F854" s="73">
        <v>981</v>
      </c>
      <c r="G854" s="73">
        <v>5179</v>
      </c>
      <c r="H854" s="73" t="str">
        <f>VLOOKUP(A854,[1]Hoja1!$A$2:$D$1122,2)</f>
        <v>BETULIA</v>
      </c>
      <c r="I854" s="74">
        <f t="shared" si="13"/>
        <v>3.3000000000000003</v>
      </c>
    </row>
    <row r="855" spans="1:9" x14ac:dyDescent="0.25">
      <c r="A855">
        <v>68101</v>
      </c>
      <c r="B855" s="73">
        <v>147</v>
      </c>
      <c r="C855" s="73">
        <v>524</v>
      </c>
      <c r="D855" s="73">
        <v>7528</v>
      </c>
      <c r="E855" s="73">
        <v>1903</v>
      </c>
      <c r="F855" s="73">
        <v>671</v>
      </c>
      <c r="G855" s="73">
        <v>9431</v>
      </c>
      <c r="H855" s="73" t="str">
        <f>VLOOKUP(A855,[1]Hoja1!$A$2:$D$1122,2)</f>
        <v>BOL��VAR</v>
      </c>
      <c r="I855" s="74">
        <f t="shared" si="13"/>
        <v>3.7</v>
      </c>
    </row>
    <row r="856" spans="1:9" x14ac:dyDescent="0.25">
      <c r="A856">
        <v>68121</v>
      </c>
      <c r="B856" s="73">
        <v>14</v>
      </c>
      <c r="C856" s="73">
        <v>84</v>
      </c>
      <c r="D856" s="73">
        <v>1252</v>
      </c>
      <c r="E856" s="73">
        <v>351</v>
      </c>
      <c r="F856" s="73">
        <v>98</v>
      </c>
      <c r="G856" s="73">
        <v>1603</v>
      </c>
      <c r="H856" s="73" t="str">
        <f>VLOOKUP(A856,[1]Hoja1!$A$2:$D$1122,2)</f>
        <v>CABRERA</v>
      </c>
      <c r="I856" s="74">
        <f t="shared" si="13"/>
        <v>4.1999999999999993</v>
      </c>
    </row>
    <row r="857" spans="1:9" x14ac:dyDescent="0.25">
      <c r="A857">
        <v>68132</v>
      </c>
      <c r="B857" s="73">
        <v>15</v>
      </c>
      <c r="C857" s="73">
        <v>221</v>
      </c>
      <c r="D857" s="73">
        <v>793</v>
      </c>
      <c r="E857" s="73">
        <v>988</v>
      </c>
      <c r="F857" s="73">
        <v>236</v>
      </c>
      <c r="G857" s="73">
        <v>1781</v>
      </c>
      <c r="H857" s="73" t="str">
        <f>VLOOKUP(A857,[1]Hoja1!$A$2:$D$1122,2)</f>
        <v>CALIFORNIA</v>
      </c>
      <c r="I857" s="74">
        <f t="shared" si="13"/>
        <v>4.5</v>
      </c>
    </row>
    <row r="858" spans="1:9" x14ac:dyDescent="0.25">
      <c r="A858">
        <v>68147</v>
      </c>
      <c r="B858" s="73">
        <v>26</v>
      </c>
      <c r="C858" s="73">
        <v>819</v>
      </c>
      <c r="D858" s="73">
        <v>1965</v>
      </c>
      <c r="E858" s="73">
        <v>3311</v>
      </c>
      <c r="F858" s="73">
        <v>845</v>
      </c>
      <c r="G858" s="73">
        <v>5276</v>
      </c>
      <c r="H858" s="73" t="str">
        <f>VLOOKUP(A858,[1]Hoja1!$A$2:$D$1122,2)</f>
        <v>CAPITANEJO</v>
      </c>
      <c r="I858" s="74">
        <f t="shared" si="13"/>
        <v>4.0999999999999996</v>
      </c>
    </row>
    <row r="859" spans="1:9" x14ac:dyDescent="0.25">
      <c r="A859">
        <v>68152</v>
      </c>
      <c r="B859" s="73">
        <v>68</v>
      </c>
      <c r="C859" s="73">
        <v>254</v>
      </c>
      <c r="D859" s="73">
        <v>3398</v>
      </c>
      <c r="E859" s="73">
        <v>731</v>
      </c>
      <c r="F859" s="73">
        <v>322</v>
      </c>
      <c r="G859" s="73">
        <v>4129</v>
      </c>
      <c r="H859" s="73" t="str">
        <f>VLOOKUP(A859,[1]Hoja1!$A$2:$D$1122,2)</f>
        <v>CARCAS��</v>
      </c>
      <c r="I859" s="74">
        <f t="shared" si="13"/>
        <v>2.9</v>
      </c>
    </row>
    <row r="860" spans="1:9" x14ac:dyDescent="0.25">
      <c r="A860">
        <v>68160</v>
      </c>
      <c r="B860" s="73">
        <v>50</v>
      </c>
      <c r="C860" s="73">
        <v>119</v>
      </c>
      <c r="D860" s="73">
        <v>1443</v>
      </c>
      <c r="E860" s="73">
        <v>425</v>
      </c>
      <c r="F860" s="73">
        <v>169</v>
      </c>
      <c r="G860" s="73">
        <v>1868</v>
      </c>
      <c r="H860" s="73" t="str">
        <f>VLOOKUP(A860,[1]Hoja1!$A$2:$D$1122,2)</f>
        <v>CEPIT��</v>
      </c>
      <c r="I860" s="74">
        <f t="shared" si="13"/>
        <v>3.6</v>
      </c>
    </row>
    <row r="861" spans="1:9" x14ac:dyDescent="0.25">
      <c r="A861">
        <v>68162</v>
      </c>
      <c r="B861" s="73">
        <v>60</v>
      </c>
      <c r="C861" s="73">
        <v>582</v>
      </c>
      <c r="D861" s="73">
        <v>3060</v>
      </c>
      <c r="E861" s="73">
        <v>3328</v>
      </c>
      <c r="F861" s="73">
        <v>642</v>
      </c>
      <c r="G861" s="73">
        <v>6388</v>
      </c>
      <c r="H861" s="73" t="str">
        <f>VLOOKUP(A861,[1]Hoja1!$A$2:$D$1122,2)</f>
        <v>CERRITO</v>
      </c>
      <c r="I861" s="74">
        <f t="shared" si="13"/>
        <v>5.8</v>
      </c>
    </row>
    <row r="862" spans="1:9" x14ac:dyDescent="0.25">
      <c r="A862">
        <v>68167</v>
      </c>
      <c r="B862" s="73">
        <v>112</v>
      </c>
      <c r="C862" s="73">
        <v>2116</v>
      </c>
      <c r="D862" s="73">
        <v>3937</v>
      </c>
      <c r="E862" s="73">
        <v>6980</v>
      </c>
      <c r="F862" s="73">
        <v>2228</v>
      </c>
      <c r="G862" s="73">
        <v>10917</v>
      </c>
      <c r="H862" s="73" t="str">
        <f>VLOOKUP(A862,[1]Hoja1!$A$2:$D$1122,2)</f>
        <v>CHARAL��</v>
      </c>
      <c r="I862" s="74">
        <f t="shared" si="13"/>
        <v>3.3000000000000003</v>
      </c>
    </row>
    <row r="863" spans="1:9" x14ac:dyDescent="0.25">
      <c r="A863">
        <v>68169</v>
      </c>
      <c r="B863" s="73">
        <v>38</v>
      </c>
      <c r="C863" s="73">
        <v>294</v>
      </c>
      <c r="D863" s="73">
        <v>2131</v>
      </c>
      <c r="E863" s="73">
        <v>683</v>
      </c>
      <c r="F863" s="73">
        <v>332</v>
      </c>
      <c r="G863" s="73">
        <v>2814</v>
      </c>
      <c r="H863" s="73" t="str">
        <f>VLOOKUP(A863,[1]Hoja1!$A$2:$D$1122,2)</f>
        <v>CHARTA</v>
      </c>
      <c r="I863" s="74">
        <f t="shared" si="13"/>
        <v>2.4</v>
      </c>
    </row>
    <row r="864" spans="1:9" x14ac:dyDescent="0.25">
      <c r="A864">
        <v>68176</v>
      </c>
      <c r="B864" s="73">
        <v>25</v>
      </c>
      <c r="C864" s="73">
        <v>229</v>
      </c>
      <c r="D864" s="73">
        <v>1635</v>
      </c>
      <c r="E864" s="73">
        <v>729</v>
      </c>
      <c r="F864" s="73">
        <v>254</v>
      </c>
      <c r="G864" s="73">
        <v>2364</v>
      </c>
      <c r="H864" s="73" t="str">
        <f>VLOOKUP(A864,[1]Hoja1!$A$2:$D$1122,2)</f>
        <v>CHIMA</v>
      </c>
      <c r="I864" s="74">
        <f t="shared" si="13"/>
        <v>3.2</v>
      </c>
    </row>
    <row r="865" spans="1:9" x14ac:dyDescent="0.25">
      <c r="A865">
        <v>68179</v>
      </c>
      <c r="B865" s="73">
        <v>18</v>
      </c>
      <c r="C865" s="73">
        <v>214</v>
      </c>
      <c r="D865" s="73">
        <v>3677</v>
      </c>
      <c r="E865" s="73">
        <v>658</v>
      </c>
      <c r="F865" s="73">
        <v>232</v>
      </c>
      <c r="G865" s="73">
        <v>4335</v>
      </c>
      <c r="H865" s="73" t="str">
        <f>VLOOKUP(A865,[1]Hoja1!$A$2:$D$1122,2)</f>
        <v>CHIPAT��</v>
      </c>
      <c r="I865" s="74">
        <f t="shared" si="13"/>
        <v>3.1</v>
      </c>
    </row>
    <row r="866" spans="1:9" x14ac:dyDescent="0.25">
      <c r="A866">
        <v>68190</v>
      </c>
      <c r="B866" s="73">
        <v>1027</v>
      </c>
      <c r="C866" s="73">
        <v>4956</v>
      </c>
      <c r="D866" s="73">
        <v>8373</v>
      </c>
      <c r="E866" s="73">
        <v>16406</v>
      </c>
      <c r="F866" s="73">
        <v>5983</v>
      </c>
      <c r="G866" s="73">
        <v>24779</v>
      </c>
      <c r="H866" s="73" t="str">
        <f>VLOOKUP(A866,[1]Hoja1!$A$2:$D$1122,2)</f>
        <v>CIMITARRA</v>
      </c>
      <c r="I866" s="74">
        <f t="shared" si="13"/>
        <v>3.4</v>
      </c>
    </row>
    <row r="867" spans="1:9" x14ac:dyDescent="0.25">
      <c r="A867">
        <v>68207</v>
      </c>
      <c r="B867" s="73">
        <v>38</v>
      </c>
      <c r="C867" s="73">
        <v>792</v>
      </c>
      <c r="D867" s="73">
        <v>2508</v>
      </c>
      <c r="E867" s="73">
        <v>2708</v>
      </c>
      <c r="F867" s="73">
        <v>830</v>
      </c>
      <c r="G867" s="73">
        <v>5216</v>
      </c>
      <c r="H867" s="73" t="str">
        <f>VLOOKUP(A867,[1]Hoja1!$A$2:$D$1122,2)</f>
        <v>CONCEPCI��N</v>
      </c>
      <c r="I867" s="74">
        <f t="shared" si="13"/>
        <v>3.5</v>
      </c>
    </row>
    <row r="868" spans="1:9" x14ac:dyDescent="0.25">
      <c r="A868">
        <v>68209</v>
      </c>
      <c r="B868" s="73">
        <v>9</v>
      </c>
      <c r="C868" s="73">
        <v>164</v>
      </c>
      <c r="D868" s="73">
        <v>2241</v>
      </c>
      <c r="E868" s="73">
        <v>652</v>
      </c>
      <c r="F868" s="73">
        <v>173</v>
      </c>
      <c r="G868" s="73">
        <v>2893</v>
      </c>
      <c r="H868" s="73" t="str">
        <f>VLOOKUP(A868,[1]Hoja1!$A$2:$D$1122,2)</f>
        <v>CONFINES</v>
      </c>
      <c r="I868" s="74">
        <f t="shared" si="13"/>
        <v>4</v>
      </c>
    </row>
    <row r="869" spans="1:9" x14ac:dyDescent="0.25">
      <c r="A869">
        <v>68211</v>
      </c>
      <c r="B869" s="73">
        <v>15</v>
      </c>
      <c r="C869" s="73">
        <v>953</v>
      </c>
      <c r="D869" s="73">
        <v>746</v>
      </c>
      <c r="E869" s="73">
        <v>2433</v>
      </c>
      <c r="F869" s="73">
        <v>968</v>
      </c>
      <c r="G869" s="73">
        <v>3179</v>
      </c>
      <c r="H869" s="73" t="str">
        <f>VLOOKUP(A869,[1]Hoja1!$A$2:$D$1122,2)</f>
        <v>CONTRATACI��N</v>
      </c>
      <c r="I869" s="74">
        <f t="shared" si="13"/>
        <v>2.6</v>
      </c>
    </row>
    <row r="870" spans="1:9" x14ac:dyDescent="0.25">
      <c r="A870">
        <v>68217</v>
      </c>
      <c r="B870" s="73">
        <v>123</v>
      </c>
      <c r="C870" s="73">
        <v>348</v>
      </c>
      <c r="D870" s="73">
        <v>3815</v>
      </c>
      <c r="E870" s="73">
        <v>953</v>
      </c>
      <c r="F870" s="73">
        <v>471</v>
      </c>
      <c r="G870" s="73">
        <v>4768</v>
      </c>
      <c r="H870" s="73" t="str">
        <f>VLOOKUP(A870,[1]Hoja1!$A$2:$D$1122,2)</f>
        <v>COROMORO</v>
      </c>
      <c r="I870" s="74">
        <f t="shared" si="13"/>
        <v>2.8000000000000003</v>
      </c>
    </row>
    <row r="871" spans="1:9" x14ac:dyDescent="0.25">
      <c r="A871">
        <v>68229</v>
      </c>
      <c r="B871" s="73">
        <v>113</v>
      </c>
      <c r="C871" s="73">
        <v>1209</v>
      </c>
      <c r="D871" s="73">
        <v>7064</v>
      </c>
      <c r="E871" s="73">
        <v>4521</v>
      </c>
      <c r="F871" s="73">
        <v>1322</v>
      </c>
      <c r="G871" s="73">
        <v>11585</v>
      </c>
      <c r="H871" s="73" t="str">
        <f>VLOOKUP(A871,[1]Hoja1!$A$2:$D$1122,2)</f>
        <v>CURIT��</v>
      </c>
      <c r="I871" s="74">
        <f t="shared" si="13"/>
        <v>3.8000000000000003</v>
      </c>
    </row>
    <row r="872" spans="1:9" x14ac:dyDescent="0.25">
      <c r="A872">
        <v>68235</v>
      </c>
      <c r="B872" s="73">
        <v>180</v>
      </c>
      <c r="C872" s="73">
        <v>513</v>
      </c>
      <c r="D872" s="73">
        <v>14324</v>
      </c>
      <c r="E872" s="73">
        <v>3230</v>
      </c>
      <c r="F872" s="73">
        <v>693</v>
      </c>
      <c r="G872" s="73">
        <v>17554</v>
      </c>
      <c r="H872" s="73" t="str">
        <f>VLOOKUP(A872,[1]Hoja1!$A$2:$D$1122,2)</f>
        <v>EL CARMEN DE CHUCURI</v>
      </c>
      <c r="I872" s="74">
        <f t="shared" si="13"/>
        <v>6.3</v>
      </c>
    </row>
    <row r="873" spans="1:9" x14ac:dyDescent="0.25">
      <c r="A873">
        <v>68245</v>
      </c>
      <c r="B873" s="73">
        <v>16</v>
      </c>
      <c r="C873" s="73">
        <v>233</v>
      </c>
      <c r="D873" s="73">
        <v>914</v>
      </c>
      <c r="E873" s="73">
        <v>725</v>
      </c>
      <c r="F873" s="73">
        <v>249</v>
      </c>
      <c r="G873" s="73">
        <v>1639</v>
      </c>
      <c r="H873" s="73" t="str">
        <f>VLOOKUP(A873,[1]Hoja1!$A$2:$D$1122,2)</f>
        <v>EL GUACAMAYO</v>
      </c>
      <c r="I873" s="74">
        <f t="shared" si="13"/>
        <v>3.2</v>
      </c>
    </row>
    <row r="874" spans="1:9" x14ac:dyDescent="0.25">
      <c r="A874">
        <v>68250</v>
      </c>
      <c r="B874" s="73">
        <v>125</v>
      </c>
      <c r="C874" s="73">
        <v>403</v>
      </c>
      <c r="D874" s="73">
        <v>2997</v>
      </c>
      <c r="E874" s="73">
        <v>1098</v>
      </c>
      <c r="F874" s="73">
        <v>528</v>
      </c>
      <c r="G874" s="73">
        <v>4095</v>
      </c>
      <c r="H874" s="73" t="str">
        <f>VLOOKUP(A874,[1]Hoja1!$A$2:$D$1122,2)</f>
        <v>EL PE����N</v>
      </c>
      <c r="I874" s="74">
        <f t="shared" si="13"/>
        <v>2.8000000000000003</v>
      </c>
    </row>
    <row r="875" spans="1:9" x14ac:dyDescent="0.25">
      <c r="A875">
        <v>68255</v>
      </c>
      <c r="B875" s="73">
        <v>119</v>
      </c>
      <c r="C875" s="73">
        <v>1924</v>
      </c>
      <c r="D875" s="73">
        <v>5202</v>
      </c>
      <c r="E875" s="73">
        <v>7623</v>
      </c>
      <c r="F875" s="73">
        <v>2043</v>
      </c>
      <c r="G875" s="73">
        <v>12825</v>
      </c>
      <c r="H875" s="73" t="str">
        <f>VLOOKUP(A875,[1]Hoja1!$A$2:$D$1122,2)</f>
        <v>EL PLAY��N</v>
      </c>
      <c r="I875" s="74">
        <f t="shared" si="13"/>
        <v>4</v>
      </c>
    </row>
    <row r="876" spans="1:9" x14ac:dyDescent="0.25">
      <c r="A876">
        <v>68264</v>
      </c>
      <c r="B876" s="73">
        <v>54</v>
      </c>
      <c r="C876" s="73">
        <v>129</v>
      </c>
      <c r="D876" s="73">
        <v>1814</v>
      </c>
      <c r="E876" s="73">
        <v>514</v>
      </c>
      <c r="F876" s="73">
        <v>183</v>
      </c>
      <c r="G876" s="73">
        <v>2328</v>
      </c>
      <c r="H876" s="73" t="str">
        <f>VLOOKUP(A876,[1]Hoja1!$A$2:$D$1122,2)</f>
        <v>ENCINO</v>
      </c>
      <c r="I876" s="74">
        <f t="shared" si="13"/>
        <v>4</v>
      </c>
    </row>
    <row r="877" spans="1:9" x14ac:dyDescent="0.25">
      <c r="A877">
        <v>68266</v>
      </c>
      <c r="B877" s="73">
        <v>18</v>
      </c>
      <c r="C877" s="73">
        <v>271</v>
      </c>
      <c r="D877" s="73">
        <v>2470</v>
      </c>
      <c r="E877" s="73">
        <v>902</v>
      </c>
      <c r="F877" s="73">
        <v>289</v>
      </c>
      <c r="G877" s="73">
        <v>3372</v>
      </c>
      <c r="H877" s="73" t="str">
        <f>VLOOKUP(A877,[1]Hoja1!$A$2:$D$1122,2)</f>
        <v>ENCISO</v>
      </c>
      <c r="I877" s="74">
        <f t="shared" si="13"/>
        <v>3.4</v>
      </c>
    </row>
    <row r="878" spans="1:9" x14ac:dyDescent="0.25">
      <c r="A878">
        <v>68271</v>
      </c>
      <c r="B878" s="73">
        <v>69</v>
      </c>
      <c r="C878" s="73">
        <v>549</v>
      </c>
      <c r="D878" s="73">
        <v>3336</v>
      </c>
      <c r="E878" s="73">
        <v>1260</v>
      </c>
      <c r="F878" s="73">
        <v>618</v>
      </c>
      <c r="G878" s="73">
        <v>4596</v>
      </c>
      <c r="H878" s="73" t="str">
        <f>VLOOKUP(A878,[1]Hoja1!$A$2:$D$1122,2)</f>
        <v>FLORI��N</v>
      </c>
      <c r="I878" s="74">
        <f t="shared" si="13"/>
        <v>2.3000000000000003</v>
      </c>
    </row>
    <row r="879" spans="1:9" x14ac:dyDescent="0.25">
      <c r="A879">
        <v>68276</v>
      </c>
      <c r="B879" s="69">
        <v>144</v>
      </c>
      <c r="C879" s="69">
        <v>38748</v>
      </c>
      <c r="D879" s="69">
        <v>6662</v>
      </c>
      <c r="E879" s="69">
        <v>267584</v>
      </c>
      <c r="F879" s="69">
        <v>38892</v>
      </c>
      <c r="G879" s="69">
        <v>274246</v>
      </c>
      <c r="H879" s="69" t="str">
        <f>VLOOKUP(A879,[1]Hoja1!$A$2:$D$1122,2)</f>
        <v>FLORIDABLANCA</v>
      </c>
      <c r="I879" s="74">
        <f t="shared" si="13"/>
        <v>7</v>
      </c>
    </row>
    <row r="880" spans="1:9" x14ac:dyDescent="0.25">
      <c r="A880">
        <v>68296</v>
      </c>
      <c r="B880" s="73">
        <v>18</v>
      </c>
      <c r="C880" s="73">
        <v>57</v>
      </c>
      <c r="D880" s="73">
        <v>1911</v>
      </c>
      <c r="E880" s="73">
        <v>755</v>
      </c>
      <c r="F880" s="73">
        <v>75</v>
      </c>
      <c r="G880" s="73">
        <v>2666</v>
      </c>
      <c r="H880" s="73" t="str">
        <f>VLOOKUP(A880,[1]Hoja1!$A$2:$D$1122,2)</f>
        <v>GALÁN</v>
      </c>
      <c r="I880" s="74">
        <f t="shared" si="13"/>
        <v>13.299999999999999</v>
      </c>
    </row>
    <row r="881" spans="1:9" x14ac:dyDescent="0.25">
      <c r="A881">
        <v>68298</v>
      </c>
      <c r="B881" s="73">
        <v>81</v>
      </c>
      <c r="C881" s="73">
        <v>176</v>
      </c>
      <c r="D881" s="73">
        <v>2758</v>
      </c>
      <c r="E881" s="73">
        <v>742</v>
      </c>
      <c r="F881" s="73">
        <v>257</v>
      </c>
      <c r="G881" s="73">
        <v>3500</v>
      </c>
      <c r="H881" s="73" t="str">
        <f>VLOOKUP(A881,[1]Hoja1!$A$2:$D$1122,2)</f>
        <v>G��MBITA</v>
      </c>
      <c r="I881" s="74">
        <f t="shared" si="13"/>
        <v>4.3</v>
      </c>
    </row>
    <row r="882" spans="1:9" x14ac:dyDescent="0.25">
      <c r="A882">
        <v>68307</v>
      </c>
      <c r="B882" s="71">
        <v>540</v>
      </c>
      <c r="C882" s="71">
        <v>25526</v>
      </c>
      <c r="D882" s="71">
        <v>11255</v>
      </c>
      <c r="E882" s="71">
        <v>137209</v>
      </c>
      <c r="F882" s="71">
        <v>26066</v>
      </c>
      <c r="G882" s="71">
        <v>148464</v>
      </c>
      <c r="H882" s="71" t="str">
        <f>VLOOKUP(A882,[1]Hoja1!$A$2:$D$1122,2)</f>
        <v>GIRÓN</v>
      </c>
      <c r="I882" s="74">
        <f t="shared" si="13"/>
        <v>5.3999999999999995</v>
      </c>
    </row>
    <row r="883" spans="1:9" x14ac:dyDescent="0.25">
      <c r="A883">
        <v>68318</v>
      </c>
      <c r="B883" s="73">
        <v>83</v>
      </c>
      <c r="C883" s="73">
        <v>582</v>
      </c>
      <c r="D883" s="73">
        <v>4201</v>
      </c>
      <c r="E883" s="73">
        <v>1536</v>
      </c>
      <c r="F883" s="73">
        <v>665</v>
      </c>
      <c r="G883" s="73">
        <v>5737</v>
      </c>
      <c r="H883" s="73" t="str">
        <f>VLOOKUP(A883,[1]Hoja1!$A$2:$D$1122,2)</f>
        <v>GUACA</v>
      </c>
      <c r="I883" s="74">
        <f t="shared" si="13"/>
        <v>2.7</v>
      </c>
    </row>
    <row r="884" spans="1:9" x14ac:dyDescent="0.25">
      <c r="A884">
        <v>68320</v>
      </c>
      <c r="B884" s="73">
        <v>40</v>
      </c>
      <c r="C884" s="73">
        <v>553</v>
      </c>
      <c r="D884" s="73">
        <v>2280</v>
      </c>
      <c r="E884" s="73">
        <v>1537</v>
      </c>
      <c r="F884" s="73">
        <v>593</v>
      </c>
      <c r="G884" s="73">
        <v>3817</v>
      </c>
      <c r="H884" s="73" t="str">
        <f>VLOOKUP(A884,[1]Hoja1!$A$2:$D$1122,2)</f>
        <v>GUADALUPE</v>
      </c>
      <c r="I884" s="74">
        <f t="shared" si="13"/>
        <v>2.8000000000000003</v>
      </c>
    </row>
    <row r="885" spans="1:9" x14ac:dyDescent="0.25">
      <c r="A885">
        <v>68322</v>
      </c>
      <c r="B885" s="73">
        <v>21</v>
      </c>
      <c r="C885" s="73">
        <v>180</v>
      </c>
      <c r="D885" s="73">
        <v>1494</v>
      </c>
      <c r="E885" s="73">
        <v>555</v>
      </c>
      <c r="F885" s="73">
        <v>201</v>
      </c>
      <c r="G885" s="73">
        <v>2049</v>
      </c>
      <c r="H885" s="73" t="str">
        <f>VLOOKUP(A885,[1]Hoja1!$A$2:$D$1122,2)</f>
        <v>GUAPOT��</v>
      </c>
      <c r="I885" s="74">
        <f t="shared" si="13"/>
        <v>3.1</v>
      </c>
    </row>
    <row r="886" spans="1:9" x14ac:dyDescent="0.25">
      <c r="A886">
        <v>68324</v>
      </c>
      <c r="B886" s="73">
        <v>52</v>
      </c>
      <c r="C886" s="73">
        <v>362</v>
      </c>
      <c r="D886" s="73">
        <v>2733</v>
      </c>
      <c r="E886" s="73">
        <v>1010</v>
      </c>
      <c r="F886" s="73">
        <v>414</v>
      </c>
      <c r="G886" s="73">
        <v>3743</v>
      </c>
      <c r="H886" s="73" t="str">
        <f>VLOOKUP(A886,[1]Hoja1!$A$2:$D$1122,2)</f>
        <v>GUAVAT��</v>
      </c>
      <c r="I886" s="74">
        <f t="shared" si="13"/>
        <v>2.8000000000000003</v>
      </c>
    </row>
    <row r="887" spans="1:9" x14ac:dyDescent="0.25">
      <c r="A887">
        <v>68327</v>
      </c>
      <c r="B887" s="73">
        <v>16</v>
      </c>
      <c r="C887" s="73">
        <v>773</v>
      </c>
      <c r="D887" s="73">
        <v>1643</v>
      </c>
      <c r="E887" s="73">
        <v>2740</v>
      </c>
      <c r="F887" s="73">
        <v>789</v>
      </c>
      <c r="G887" s="73">
        <v>4383</v>
      </c>
      <c r="H887" s="73" t="str">
        <f>VLOOKUP(A887,[1]Hoja1!$A$2:$D$1122,2)</f>
        <v>G��EPSA</v>
      </c>
      <c r="I887" s="74">
        <f t="shared" si="13"/>
        <v>3.6</v>
      </c>
    </row>
    <row r="888" spans="1:9" x14ac:dyDescent="0.25">
      <c r="A888">
        <v>68344</v>
      </c>
      <c r="B888" s="73">
        <v>21</v>
      </c>
      <c r="C888" s="73">
        <v>176</v>
      </c>
      <c r="D888" s="73">
        <v>1510</v>
      </c>
      <c r="E888" s="73">
        <v>610</v>
      </c>
      <c r="F888" s="73">
        <v>197</v>
      </c>
      <c r="G888" s="73">
        <v>2120</v>
      </c>
      <c r="H888" s="73" t="str">
        <f>VLOOKUP(A888,[1]Hoja1!$A$2:$D$1122,2)</f>
        <v>HATO</v>
      </c>
      <c r="I888" s="74">
        <f t="shared" si="13"/>
        <v>3.5</v>
      </c>
    </row>
    <row r="889" spans="1:9" x14ac:dyDescent="0.25">
      <c r="A889">
        <v>68368</v>
      </c>
      <c r="B889" s="73">
        <v>20</v>
      </c>
      <c r="C889" s="73">
        <v>232</v>
      </c>
      <c r="D889" s="73">
        <v>2340</v>
      </c>
      <c r="E889" s="73">
        <v>647</v>
      </c>
      <c r="F889" s="73">
        <v>252</v>
      </c>
      <c r="G889" s="73">
        <v>2987</v>
      </c>
      <c r="H889" s="73" t="str">
        <f>VLOOKUP(A889,[1]Hoja1!$A$2:$D$1122,2)</f>
        <v>JESÚS MARÍA</v>
      </c>
      <c r="I889" s="74">
        <f t="shared" si="13"/>
        <v>2.8000000000000003</v>
      </c>
    </row>
    <row r="890" spans="1:9" x14ac:dyDescent="0.25">
      <c r="A890">
        <v>68370</v>
      </c>
      <c r="B890" s="73">
        <v>12</v>
      </c>
      <c r="C890" s="73">
        <v>17</v>
      </c>
      <c r="D890" s="73">
        <v>1067</v>
      </c>
      <c r="E890" s="73">
        <v>96</v>
      </c>
      <c r="F890" s="73">
        <v>29</v>
      </c>
      <c r="G890" s="73">
        <v>1163</v>
      </c>
      <c r="H890" s="73" t="str">
        <f>VLOOKUP(A890,[1]Hoja1!$A$2:$D$1122,2)</f>
        <v>JORD��N</v>
      </c>
      <c r="I890" s="74">
        <f t="shared" si="13"/>
        <v>5.6999999999999993</v>
      </c>
    </row>
    <row r="891" spans="1:9" x14ac:dyDescent="0.25">
      <c r="A891">
        <v>68377</v>
      </c>
      <c r="B891" s="73">
        <v>123</v>
      </c>
      <c r="C891" s="73">
        <v>487</v>
      </c>
      <c r="D891" s="73">
        <v>3591</v>
      </c>
      <c r="E891" s="73">
        <v>1905</v>
      </c>
      <c r="F891" s="73">
        <v>610</v>
      </c>
      <c r="G891" s="73">
        <v>5496</v>
      </c>
      <c r="H891" s="73" t="str">
        <f>VLOOKUP(A891,[1]Hoja1!$A$2:$D$1122,2)</f>
        <v>LA BELLEZA</v>
      </c>
      <c r="I891" s="74">
        <f t="shared" si="13"/>
        <v>4</v>
      </c>
    </row>
    <row r="892" spans="1:9" x14ac:dyDescent="0.25">
      <c r="A892">
        <v>68385</v>
      </c>
      <c r="B892" s="73">
        <v>120</v>
      </c>
      <c r="C892" s="73">
        <v>1038</v>
      </c>
      <c r="D892" s="73">
        <v>5273</v>
      </c>
      <c r="E892" s="73">
        <v>3939</v>
      </c>
      <c r="F892" s="73">
        <v>1158</v>
      </c>
      <c r="G892" s="73">
        <v>9212</v>
      </c>
      <c r="H892" s="73" t="str">
        <f>VLOOKUP(A892,[1]Hoja1!$A$2:$D$1122,2)</f>
        <v>LAND��ZURI</v>
      </c>
      <c r="I892" s="74">
        <f t="shared" si="13"/>
        <v>3.8000000000000003</v>
      </c>
    </row>
    <row r="893" spans="1:9" x14ac:dyDescent="0.25">
      <c r="A893">
        <v>68397</v>
      </c>
      <c r="B893" s="73">
        <v>29</v>
      </c>
      <c r="C893" s="73">
        <v>352</v>
      </c>
      <c r="D893" s="73">
        <v>3033</v>
      </c>
      <c r="E893" s="73">
        <v>949</v>
      </c>
      <c r="F893" s="73">
        <v>381</v>
      </c>
      <c r="G893" s="73">
        <v>3982</v>
      </c>
      <c r="H893" s="73" t="str">
        <f>VLOOKUP(A893,[1]Hoja1!$A$2:$D$1122,2)</f>
        <v>LA PAZ</v>
      </c>
      <c r="I893" s="74">
        <f t="shared" si="13"/>
        <v>2.7</v>
      </c>
    </row>
    <row r="894" spans="1:9" x14ac:dyDescent="0.25">
      <c r="A894">
        <v>68406</v>
      </c>
      <c r="B894" s="73">
        <v>236</v>
      </c>
      <c r="C894" s="73">
        <v>3822</v>
      </c>
      <c r="D894" s="73">
        <v>17057</v>
      </c>
      <c r="E894" s="73">
        <v>20013</v>
      </c>
      <c r="F894" s="73">
        <v>4058</v>
      </c>
      <c r="G894" s="73">
        <v>37070</v>
      </c>
      <c r="H894" s="73" t="str">
        <f>VLOOKUP(A894,[1]Hoja1!$A$2:$D$1122,2)</f>
        <v>LEBRIJA</v>
      </c>
      <c r="I894" s="74">
        <f t="shared" si="13"/>
        <v>5.3</v>
      </c>
    </row>
    <row r="895" spans="1:9" x14ac:dyDescent="0.25">
      <c r="A895">
        <v>68418</v>
      </c>
      <c r="B895" s="73">
        <v>222</v>
      </c>
      <c r="C895" s="73">
        <v>394</v>
      </c>
      <c r="D895" s="73">
        <v>10267</v>
      </c>
      <c r="E895" s="73">
        <v>2080</v>
      </c>
      <c r="F895" s="73">
        <v>616</v>
      </c>
      <c r="G895" s="73">
        <v>12347</v>
      </c>
      <c r="H895" s="73" t="str">
        <f>VLOOKUP(A895,[1]Hoja1!$A$2:$D$1122,2)</f>
        <v>LOS SANTOS</v>
      </c>
      <c r="I895" s="74">
        <f t="shared" si="13"/>
        <v>5.3</v>
      </c>
    </row>
    <row r="896" spans="1:9" x14ac:dyDescent="0.25">
      <c r="A896">
        <v>68425</v>
      </c>
      <c r="B896" s="73">
        <v>24</v>
      </c>
      <c r="C896" s="73">
        <v>93</v>
      </c>
      <c r="D896" s="73">
        <v>1814</v>
      </c>
      <c r="E896" s="73">
        <v>310</v>
      </c>
      <c r="F896" s="73">
        <v>117</v>
      </c>
      <c r="G896" s="73">
        <v>2124</v>
      </c>
      <c r="H896" s="73" t="str">
        <f>VLOOKUP(A896,[1]Hoja1!$A$2:$D$1122,2)</f>
        <v>MACARAVITA</v>
      </c>
      <c r="I896" s="74">
        <f t="shared" si="13"/>
        <v>3.4</v>
      </c>
    </row>
    <row r="897" spans="1:9" x14ac:dyDescent="0.25">
      <c r="A897">
        <v>68432</v>
      </c>
      <c r="B897" s="73">
        <v>14</v>
      </c>
      <c r="C897" s="73">
        <v>3845</v>
      </c>
      <c r="D897" s="73">
        <v>2653</v>
      </c>
      <c r="E897" s="73">
        <v>16908</v>
      </c>
      <c r="F897" s="73">
        <v>3859</v>
      </c>
      <c r="G897" s="73">
        <v>19561</v>
      </c>
      <c r="H897" s="73" t="str">
        <f>VLOOKUP(A897,[1]Hoja1!$A$2:$D$1122,2)</f>
        <v>M��LAGA</v>
      </c>
      <c r="I897" s="74">
        <f t="shared" si="13"/>
        <v>4.3999999999999995</v>
      </c>
    </row>
    <row r="898" spans="1:9" x14ac:dyDescent="0.25">
      <c r="A898">
        <v>68444</v>
      </c>
      <c r="B898" s="73">
        <v>49</v>
      </c>
      <c r="C898" s="73">
        <v>272</v>
      </c>
      <c r="D898" s="73">
        <v>3081</v>
      </c>
      <c r="E898" s="73">
        <v>1387</v>
      </c>
      <c r="F898" s="73">
        <v>321</v>
      </c>
      <c r="G898" s="73">
        <v>4468</v>
      </c>
      <c r="H898" s="73" t="str">
        <f>VLOOKUP(A898,[1]Hoja1!$A$2:$D$1122,2)</f>
        <v>MATANZA</v>
      </c>
      <c r="I898" s="74">
        <f t="shared" si="13"/>
        <v>5.0999999999999996</v>
      </c>
    </row>
    <row r="899" spans="1:9" x14ac:dyDescent="0.25">
      <c r="A899">
        <v>68464</v>
      </c>
      <c r="B899" s="73">
        <v>92</v>
      </c>
      <c r="C899" s="73">
        <v>1204</v>
      </c>
      <c r="D899" s="73">
        <v>6029</v>
      </c>
      <c r="E899" s="73">
        <v>4074</v>
      </c>
      <c r="F899" s="73">
        <v>1296</v>
      </c>
      <c r="G899" s="73">
        <v>10103</v>
      </c>
      <c r="H899" s="73" t="str">
        <f>VLOOKUP(A899,[1]Hoja1!$A$2:$D$1122,2)</f>
        <v>MOGOTES</v>
      </c>
      <c r="I899" s="74">
        <f t="shared" ref="I899:I962" si="14">ROUNDUP(E899/C899,1)</f>
        <v>3.4</v>
      </c>
    </row>
    <row r="900" spans="1:9" x14ac:dyDescent="0.25">
      <c r="A900">
        <v>68468</v>
      </c>
      <c r="B900" s="73">
        <v>43</v>
      </c>
      <c r="C900" s="73">
        <v>218</v>
      </c>
      <c r="D900" s="73">
        <v>3261</v>
      </c>
      <c r="E900" s="73">
        <v>654</v>
      </c>
      <c r="F900" s="73">
        <v>261</v>
      </c>
      <c r="G900" s="73">
        <v>3915</v>
      </c>
      <c r="H900" s="73" t="str">
        <f>VLOOKUP(A900,[1]Hoja1!$A$2:$D$1122,2)</f>
        <v>MOLAGAVITA</v>
      </c>
      <c r="I900" s="74">
        <f t="shared" si="14"/>
        <v>3</v>
      </c>
    </row>
    <row r="901" spans="1:9" x14ac:dyDescent="0.25">
      <c r="A901">
        <v>68498</v>
      </c>
      <c r="B901" s="73">
        <v>15</v>
      </c>
      <c r="C901" s="73">
        <v>243</v>
      </c>
      <c r="D901" s="73">
        <v>3766</v>
      </c>
      <c r="E901" s="73">
        <v>771</v>
      </c>
      <c r="F901" s="73">
        <v>258</v>
      </c>
      <c r="G901" s="73">
        <v>4537</v>
      </c>
      <c r="H901" s="73" t="str">
        <f>VLOOKUP(A901,[1]Hoja1!$A$2:$D$1122,2)</f>
        <v>OCAMONTE</v>
      </c>
      <c r="I901" s="74">
        <f t="shared" si="14"/>
        <v>3.2</v>
      </c>
    </row>
    <row r="902" spans="1:9" x14ac:dyDescent="0.25">
      <c r="A902">
        <v>68500</v>
      </c>
      <c r="B902" s="73">
        <v>93</v>
      </c>
      <c r="C902" s="73">
        <v>1275</v>
      </c>
      <c r="D902" s="73">
        <v>5613</v>
      </c>
      <c r="E902" s="73">
        <v>4492</v>
      </c>
      <c r="F902" s="73">
        <v>1368</v>
      </c>
      <c r="G902" s="73">
        <v>10105</v>
      </c>
      <c r="H902" s="73" t="str">
        <f>VLOOKUP(A902,[1]Hoja1!$A$2:$D$1122,2)</f>
        <v>OIBA</v>
      </c>
      <c r="I902" s="74">
        <f t="shared" si="14"/>
        <v>3.6</v>
      </c>
    </row>
    <row r="903" spans="1:9" x14ac:dyDescent="0.25">
      <c r="A903">
        <v>68502</v>
      </c>
      <c r="B903" s="73">
        <v>80</v>
      </c>
      <c r="C903" s="73">
        <v>534</v>
      </c>
      <c r="D903" s="73">
        <v>2764</v>
      </c>
      <c r="E903" s="73">
        <v>1162</v>
      </c>
      <c r="F903" s="73">
        <v>614</v>
      </c>
      <c r="G903" s="73">
        <v>3926</v>
      </c>
      <c r="H903" s="73" t="str">
        <f>VLOOKUP(A903,[1]Hoja1!$A$2:$D$1122,2)</f>
        <v>ONZAGA</v>
      </c>
      <c r="I903" s="74">
        <f t="shared" si="14"/>
        <v>2.2000000000000002</v>
      </c>
    </row>
    <row r="904" spans="1:9" x14ac:dyDescent="0.25">
      <c r="A904">
        <v>68522</v>
      </c>
      <c r="B904" s="73">
        <v>36</v>
      </c>
      <c r="C904" s="73">
        <v>178</v>
      </c>
      <c r="D904" s="73">
        <v>822</v>
      </c>
      <c r="E904" s="73">
        <v>422</v>
      </c>
      <c r="F904" s="73">
        <v>214</v>
      </c>
      <c r="G904" s="73">
        <v>1244</v>
      </c>
      <c r="H904" s="73" t="str">
        <f>VLOOKUP(A904,[1]Hoja1!$A$2:$D$1122,2)</f>
        <v>PALMAR</v>
      </c>
      <c r="I904" s="74">
        <f t="shared" si="14"/>
        <v>2.4</v>
      </c>
    </row>
    <row r="905" spans="1:9" x14ac:dyDescent="0.25">
      <c r="A905">
        <v>68524</v>
      </c>
      <c r="B905" s="73">
        <v>18</v>
      </c>
      <c r="C905" s="73">
        <v>174</v>
      </c>
      <c r="D905" s="73">
        <v>1702</v>
      </c>
      <c r="E905" s="73">
        <v>725</v>
      </c>
      <c r="F905" s="73">
        <v>192</v>
      </c>
      <c r="G905" s="73">
        <v>2427</v>
      </c>
      <c r="H905" s="73" t="str">
        <f>VLOOKUP(A905,[1]Hoja1!$A$2:$D$1122,2)</f>
        <v>PALMAS DEL SOCORRO</v>
      </c>
      <c r="I905" s="74">
        <f t="shared" si="14"/>
        <v>4.1999999999999993</v>
      </c>
    </row>
    <row r="906" spans="1:9" x14ac:dyDescent="0.25">
      <c r="A906">
        <v>68533</v>
      </c>
      <c r="B906" s="73">
        <v>61</v>
      </c>
      <c r="C906" s="73">
        <v>330</v>
      </c>
      <c r="D906" s="73">
        <v>2930</v>
      </c>
      <c r="E906" s="73">
        <v>1209</v>
      </c>
      <c r="F906" s="73">
        <v>391</v>
      </c>
      <c r="G906" s="73">
        <v>4139</v>
      </c>
      <c r="H906" s="73" t="str">
        <f>VLOOKUP(A906,[1]Hoja1!$A$2:$D$1122,2)</f>
        <v>PÁRAMO</v>
      </c>
      <c r="I906" s="74">
        <f t="shared" si="14"/>
        <v>3.7</v>
      </c>
    </row>
    <row r="907" spans="1:9" x14ac:dyDescent="0.25">
      <c r="A907">
        <v>68547</v>
      </c>
      <c r="B907" s="71">
        <v>827</v>
      </c>
      <c r="C907" s="71">
        <v>26092</v>
      </c>
      <c r="D907" s="71">
        <v>19391</v>
      </c>
      <c r="E907" s="71">
        <v>137190</v>
      </c>
      <c r="F907" s="71">
        <v>26919</v>
      </c>
      <c r="G907" s="71">
        <v>156581</v>
      </c>
      <c r="H907" s="71" t="str">
        <f>VLOOKUP(A907,[1]Hoja1!$A$2:$D$1122,2)</f>
        <v>PIEDECUESTA</v>
      </c>
      <c r="I907" s="74">
        <f t="shared" si="14"/>
        <v>5.3</v>
      </c>
    </row>
    <row r="908" spans="1:9" x14ac:dyDescent="0.25">
      <c r="A908">
        <v>68549</v>
      </c>
      <c r="B908" s="73">
        <v>44</v>
      </c>
      <c r="C908" s="73">
        <v>354</v>
      </c>
      <c r="D908" s="73">
        <v>3088</v>
      </c>
      <c r="E908" s="73">
        <v>1346</v>
      </c>
      <c r="F908" s="73">
        <v>398</v>
      </c>
      <c r="G908" s="73">
        <v>4434</v>
      </c>
      <c r="H908" s="73" t="str">
        <f>VLOOKUP(A908,[1]Hoja1!$A$2:$D$1122,2)</f>
        <v>PINCHOTE</v>
      </c>
      <c r="I908" s="74">
        <f t="shared" si="14"/>
        <v>3.9</v>
      </c>
    </row>
    <row r="909" spans="1:9" x14ac:dyDescent="0.25">
      <c r="A909">
        <v>68572</v>
      </c>
      <c r="B909" s="73">
        <v>64</v>
      </c>
      <c r="C909" s="73">
        <v>1621</v>
      </c>
      <c r="D909" s="73">
        <v>7293</v>
      </c>
      <c r="E909" s="73">
        <v>5151</v>
      </c>
      <c r="F909" s="73">
        <v>1685</v>
      </c>
      <c r="G909" s="73">
        <v>12444</v>
      </c>
      <c r="H909" s="73" t="str">
        <f>VLOOKUP(A909,[1]Hoja1!$A$2:$D$1122,2)</f>
        <v>PUENTE NACIONAL</v>
      </c>
      <c r="I909" s="74">
        <f t="shared" si="14"/>
        <v>3.2</v>
      </c>
    </row>
    <row r="910" spans="1:9" x14ac:dyDescent="0.25">
      <c r="A910">
        <v>68573</v>
      </c>
      <c r="B910" s="73">
        <v>377</v>
      </c>
      <c r="C910" s="73">
        <v>1557</v>
      </c>
      <c r="D910" s="73">
        <v>2137</v>
      </c>
      <c r="E910" s="73">
        <v>4644</v>
      </c>
      <c r="F910" s="73">
        <v>1934</v>
      </c>
      <c r="G910" s="73">
        <v>6781</v>
      </c>
      <c r="H910" s="73" t="str">
        <f>VLOOKUP(A910,[1]Hoja1!$A$2:$D$1122,2)</f>
        <v>PUERTO PARRA</v>
      </c>
      <c r="I910" s="74">
        <f t="shared" si="14"/>
        <v>3</v>
      </c>
    </row>
    <row r="911" spans="1:9" x14ac:dyDescent="0.25">
      <c r="A911">
        <v>68575</v>
      </c>
      <c r="B911" s="73">
        <v>336</v>
      </c>
      <c r="C911" s="73">
        <v>8596</v>
      </c>
      <c r="D911" s="73">
        <v>4129</v>
      </c>
      <c r="E911" s="73">
        <v>27540</v>
      </c>
      <c r="F911" s="73">
        <v>8932</v>
      </c>
      <c r="G911" s="73">
        <v>31669</v>
      </c>
      <c r="H911" s="73" t="str">
        <f>VLOOKUP(A911,[1]Hoja1!$A$2:$D$1122,2)</f>
        <v>PUERTO WILCHES</v>
      </c>
      <c r="I911" s="74">
        <f t="shared" si="14"/>
        <v>3.3000000000000003</v>
      </c>
    </row>
    <row r="912" spans="1:9" x14ac:dyDescent="0.25">
      <c r="A912">
        <v>68615</v>
      </c>
      <c r="B912" s="73">
        <v>420</v>
      </c>
      <c r="C912" s="73">
        <v>2683</v>
      </c>
      <c r="D912" s="73">
        <v>13823</v>
      </c>
      <c r="E912" s="73">
        <v>11376</v>
      </c>
      <c r="F912" s="73">
        <v>3103</v>
      </c>
      <c r="G912" s="73">
        <v>25199</v>
      </c>
      <c r="H912" s="73" t="str">
        <f>VLOOKUP(A912,[1]Hoja1!$A$2:$D$1122,2)</f>
        <v>RIONEGRO</v>
      </c>
      <c r="I912" s="74">
        <f t="shared" si="14"/>
        <v>4.3</v>
      </c>
    </row>
    <row r="913" spans="1:9" x14ac:dyDescent="0.25">
      <c r="A913">
        <v>68655</v>
      </c>
      <c r="B913" s="73">
        <v>324</v>
      </c>
      <c r="C913" s="73">
        <v>8022</v>
      </c>
      <c r="D913" s="73">
        <v>5867</v>
      </c>
      <c r="E913" s="73">
        <v>21819</v>
      </c>
      <c r="F913" s="73">
        <v>8346</v>
      </c>
      <c r="G913" s="73">
        <v>27686</v>
      </c>
      <c r="H913" s="73" t="str">
        <f>VLOOKUP(A913,[1]Hoja1!$A$2:$D$1122,2)</f>
        <v>SABANA DE TORRES</v>
      </c>
      <c r="I913" s="74">
        <f t="shared" si="14"/>
        <v>2.8000000000000003</v>
      </c>
    </row>
    <row r="914" spans="1:9" x14ac:dyDescent="0.25">
      <c r="A914">
        <v>68669</v>
      </c>
      <c r="B914" s="73">
        <v>81</v>
      </c>
      <c r="C914" s="73">
        <v>1013</v>
      </c>
      <c r="D914" s="73">
        <v>4708</v>
      </c>
      <c r="E914" s="73">
        <v>3275</v>
      </c>
      <c r="F914" s="73">
        <v>1094</v>
      </c>
      <c r="G914" s="73">
        <v>7983</v>
      </c>
      <c r="H914" s="73" t="str">
        <f>VLOOKUP(A914,[1]Hoja1!$A$2:$D$1122,2)</f>
        <v>SAN ANDRÉS</v>
      </c>
      <c r="I914" s="74">
        <f t="shared" si="14"/>
        <v>3.3000000000000003</v>
      </c>
    </row>
    <row r="915" spans="1:9" x14ac:dyDescent="0.25">
      <c r="A915">
        <v>68673</v>
      </c>
      <c r="B915" s="73">
        <v>9</v>
      </c>
      <c r="C915" s="73">
        <v>158</v>
      </c>
      <c r="D915" s="73">
        <v>2047</v>
      </c>
      <c r="E915" s="73">
        <v>658</v>
      </c>
      <c r="F915" s="73">
        <v>167</v>
      </c>
      <c r="G915" s="73">
        <v>2705</v>
      </c>
      <c r="H915" s="73" t="str">
        <f>VLOOKUP(A915,[1]Hoja1!$A$2:$D$1122,2)</f>
        <v>SAN BENITO</v>
      </c>
      <c r="I915" s="74">
        <f t="shared" si="14"/>
        <v>4.1999999999999993</v>
      </c>
    </row>
    <row r="916" spans="1:9" x14ac:dyDescent="0.25">
      <c r="A916">
        <v>68679</v>
      </c>
      <c r="B916" s="71">
        <v>56</v>
      </c>
      <c r="C916" s="71">
        <v>10747</v>
      </c>
      <c r="D916" s="71">
        <v>6320</v>
      </c>
      <c r="E916" s="71">
        <v>47627</v>
      </c>
      <c r="F916" s="71">
        <v>10803</v>
      </c>
      <c r="G916" s="71">
        <v>53947</v>
      </c>
      <c r="H916" s="71" t="str">
        <f>VLOOKUP(A916,[1]Hoja1!$A$2:$D$1122,2)</f>
        <v>SAN GIL</v>
      </c>
      <c r="I916" s="74">
        <f t="shared" si="14"/>
        <v>4.5</v>
      </c>
    </row>
    <row r="917" spans="1:9" x14ac:dyDescent="0.25">
      <c r="A917">
        <v>68682</v>
      </c>
      <c r="B917" s="73">
        <v>18</v>
      </c>
      <c r="C917" s="73">
        <v>324</v>
      </c>
      <c r="D917" s="73">
        <v>1395</v>
      </c>
      <c r="E917" s="73">
        <v>766</v>
      </c>
      <c r="F917" s="73">
        <v>342</v>
      </c>
      <c r="G917" s="73">
        <v>2161</v>
      </c>
      <c r="H917" s="73" t="str">
        <f>VLOOKUP(A917,[1]Hoja1!$A$2:$D$1122,2)</f>
        <v>SAN JOAQUÍN</v>
      </c>
      <c r="I917" s="74">
        <f t="shared" si="14"/>
        <v>2.4</v>
      </c>
    </row>
    <row r="918" spans="1:9" x14ac:dyDescent="0.25">
      <c r="A918">
        <v>68684</v>
      </c>
      <c r="B918" s="73">
        <v>17</v>
      </c>
      <c r="C918" s="73">
        <v>329</v>
      </c>
      <c r="D918" s="73">
        <v>3007</v>
      </c>
      <c r="E918" s="73">
        <v>1122</v>
      </c>
      <c r="F918" s="73">
        <v>346</v>
      </c>
      <c r="G918" s="73">
        <v>4129</v>
      </c>
      <c r="H918" s="73" t="str">
        <f>VLOOKUP(A918,[1]Hoja1!$A$2:$D$1122,2)</f>
        <v>SAN JOSÉ DE MIRANDA</v>
      </c>
      <c r="I918" s="74">
        <f t="shared" si="14"/>
        <v>3.5</v>
      </c>
    </row>
    <row r="919" spans="1:9" x14ac:dyDescent="0.25">
      <c r="A919">
        <v>68686</v>
      </c>
      <c r="B919" s="73">
        <v>23</v>
      </c>
      <c r="C919" s="73">
        <v>196</v>
      </c>
      <c r="D919" s="73">
        <v>1789</v>
      </c>
      <c r="E919" s="73">
        <v>629</v>
      </c>
      <c r="F919" s="73">
        <v>219</v>
      </c>
      <c r="G919" s="73">
        <v>2418</v>
      </c>
      <c r="H919" s="73" t="str">
        <f>VLOOKUP(A919,[1]Hoja1!$A$2:$D$1122,2)</f>
        <v>SAN MIGUEL</v>
      </c>
      <c r="I919" s="74">
        <f t="shared" si="14"/>
        <v>3.3000000000000003</v>
      </c>
    </row>
    <row r="920" spans="1:9" x14ac:dyDescent="0.25">
      <c r="A920">
        <v>68689</v>
      </c>
      <c r="B920" s="73">
        <v>429</v>
      </c>
      <c r="C920" s="73">
        <v>4428</v>
      </c>
      <c r="D920" s="73">
        <v>14625</v>
      </c>
      <c r="E920" s="73">
        <v>14078</v>
      </c>
      <c r="F920" s="73">
        <v>4857</v>
      </c>
      <c r="G920" s="73">
        <v>28703</v>
      </c>
      <c r="H920" s="73" t="str">
        <f>VLOOKUP(A920,[1]Hoja1!$A$2:$D$1122,2)</f>
        <v>SAN VICENTE DE CHUCUR��</v>
      </c>
      <c r="I920" s="74">
        <f t="shared" si="14"/>
        <v>3.2</v>
      </c>
    </row>
    <row r="921" spans="1:9" x14ac:dyDescent="0.25">
      <c r="A921">
        <v>68705</v>
      </c>
      <c r="B921" s="73">
        <v>32</v>
      </c>
      <c r="C921" s="73">
        <v>86</v>
      </c>
      <c r="D921" s="73">
        <v>2035</v>
      </c>
      <c r="E921" s="73">
        <v>203</v>
      </c>
      <c r="F921" s="73">
        <v>118</v>
      </c>
      <c r="G921" s="73">
        <v>2238</v>
      </c>
      <c r="H921" s="73" t="str">
        <f>VLOOKUP(A921,[1]Hoja1!$A$2:$D$1122,2)</f>
        <v>SANTA BÁRBARA</v>
      </c>
      <c r="I921" s="74">
        <f t="shared" si="14"/>
        <v>2.4</v>
      </c>
    </row>
    <row r="922" spans="1:9" x14ac:dyDescent="0.25">
      <c r="A922">
        <v>68720</v>
      </c>
      <c r="B922" s="73">
        <v>81</v>
      </c>
      <c r="C922" s="73">
        <v>406</v>
      </c>
      <c r="D922" s="73">
        <v>1751</v>
      </c>
      <c r="E922" s="73">
        <v>1406</v>
      </c>
      <c r="F922" s="73">
        <v>487</v>
      </c>
      <c r="G922" s="73">
        <v>3157</v>
      </c>
      <c r="H922" s="73" t="str">
        <f>VLOOKUP(A922,[1]Hoja1!$A$2:$D$1122,2)</f>
        <v>SANTA HELENA DEL OP��N</v>
      </c>
      <c r="I922" s="74">
        <f t="shared" si="14"/>
        <v>3.5</v>
      </c>
    </row>
    <row r="923" spans="1:9" x14ac:dyDescent="0.25">
      <c r="A923">
        <v>68745</v>
      </c>
      <c r="B923" s="73">
        <v>231</v>
      </c>
      <c r="C923" s="73">
        <v>701</v>
      </c>
      <c r="D923" s="73">
        <v>5515</v>
      </c>
      <c r="E923" s="73">
        <v>2236</v>
      </c>
      <c r="F923" s="73">
        <v>932</v>
      </c>
      <c r="G923" s="73">
        <v>7751</v>
      </c>
      <c r="H923" s="73" t="str">
        <f>VLOOKUP(A923,[1]Hoja1!$A$2:$D$1122,2)</f>
        <v>SIMACOTA</v>
      </c>
      <c r="I923" s="74">
        <f t="shared" si="14"/>
        <v>3.2</v>
      </c>
    </row>
    <row r="924" spans="1:9" x14ac:dyDescent="0.25">
      <c r="A924">
        <v>68755</v>
      </c>
      <c r="B924" s="72">
        <v>61</v>
      </c>
      <c r="C924" s="72">
        <v>6533</v>
      </c>
      <c r="D924" s="72">
        <v>5196</v>
      </c>
      <c r="E924" s="72">
        <v>23740</v>
      </c>
      <c r="F924" s="72">
        <v>6594</v>
      </c>
      <c r="G924" s="72">
        <v>28936</v>
      </c>
      <c r="H924" s="72" t="str">
        <f>VLOOKUP(A924,[1]Hoja1!$A$2:$D$1122,2)</f>
        <v>SOCORRO</v>
      </c>
      <c r="I924" s="74">
        <f t="shared" si="14"/>
        <v>3.7</v>
      </c>
    </row>
    <row r="925" spans="1:9" x14ac:dyDescent="0.25">
      <c r="A925">
        <v>68770</v>
      </c>
      <c r="B925" s="73">
        <v>79</v>
      </c>
      <c r="C925" s="73">
        <v>1013</v>
      </c>
      <c r="D925" s="73">
        <v>4969</v>
      </c>
      <c r="E925" s="73">
        <v>3761</v>
      </c>
      <c r="F925" s="73">
        <v>1092</v>
      </c>
      <c r="G925" s="73">
        <v>8730</v>
      </c>
      <c r="H925" s="73" t="str">
        <f>VLOOKUP(A925,[1]Hoja1!$A$2:$D$1122,2)</f>
        <v>SUAITA</v>
      </c>
      <c r="I925" s="74">
        <f t="shared" si="14"/>
        <v>3.8000000000000003</v>
      </c>
    </row>
    <row r="926" spans="1:9" x14ac:dyDescent="0.25">
      <c r="A926">
        <v>68773</v>
      </c>
      <c r="B926" s="73">
        <v>68</v>
      </c>
      <c r="C926" s="73">
        <v>405</v>
      </c>
      <c r="D926" s="73">
        <v>4414</v>
      </c>
      <c r="E926" s="73">
        <v>1618</v>
      </c>
      <c r="F926" s="73">
        <v>473</v>
      </c>
      <c r="G926" s="73">
        <v>6032</v>
      </c>
      <c r="H926" s="73" t="str">
        <f>VLOOKUP(A926,[1]Hoja1!$A$2:$D$1122,2)</f>
        <v>SUCRE</v>
      </c>
      <c r="I926" s="74">
        <f t="shared" si="14"/>
        <v>4</v>
      </c>
    </row>
    <row r="927" spans="1:9" x14ac:dyDescent="0.25">
      <c r="A927">
        <v>68780</v>
      </c>
      <c r="B927" s="73">
        <v>57</v>
      </c>
      <c r="C927" s="73">
        <v>342</v>
      </c>
      <c r="D927" s="73">
        <v>2474</v>
      </c>
      <c r="E927" s="73">
        <v>1046</v>
      </c>
      <c r="F927" s="73">
        <v>399</v>
      </c>
      <c r="G927" s="73">
        <v>3520</v>
      </c>
      <c r="H927" s="73" t="str">
        <f>VLOOKUP(A927,[1]Hoja1!$A$2:$D$1122,2)</f>
        <v>SURAT��</v>
      </c>
      <c r="I927" s="74">
        <f t="shared" si="14"/>
        <v>3.1</v>
      </c>
    </row>
    <row r="928" spans="1:9" x14ac:dyDescent="0.25">
      <c r="A928">
        <v>68820</v>
      </c>
      <c r="B928" s="73">
        <v>61</v>
      </c>
      <c r="C928" s="73">
        <v>274</v>
      </c>
      <c r="D928" s="73">
        <v>5050</v>
      </c>
      <c r="E928" s="73">
        <v>1629</v>
      </c>
      <c r="F928" s="73">
        <v>335</v>
      </c>
      <c r="G928" s="73">
        <v>6679</v>
      </c>
      <c r="H928" s="73" t="str">
        <f>VLOOKUP(A928,[1]Hoja1!$A$2:$D$1122,2)</f>
        <v>TONA</v>
      </c>
      <c r="I928" s="74">
        <f t="shared" si="14"/>
        <v>6</v>
      </c>
    </row>
    <row r="929" spans="1:9" x14ac:dyDescent="0.25">
      <c r="A929">
        <v>68855</v>
      </c>
      <c r="B929" s="73">
        <v>28</v>
      </c>
      <c r="C929" s="73">
        <v>611</v>
      </c>
      <c r="D929" s="73">
        <v>3327</v>
      </c>
      <c r="E929" s="73">
        <v>2319</v>
      </c>
      <c r="F929" s="73">
        <v>639</v>
      </c>
      <c r="G929" s="73">
        <v>5646</v>
      </c>
      <c r="H929" s="73" t="str">
        <f>VLOOKUP(A929,[1]Hoja1!$A$2:$D$1122,2)</f>
        <v>VALLE DE SAN JOSÉ</v>
      </c>
      <c r="I929" s="74">
        <f t="shared" si="14"/>
        <v>3.8000000000000003</v>
      </c>
    </row>
    <row r="930" spans="1:9" x14ac:dyDescent="0.25">
      <c r="A930">
        <v>68861</v>
      </c>
      <c r="B930" s="73">
        <v>350</v>
      </c>
      <c r="C930" s="73">
        <v>3255</v>
      </c>
      <c r="D930" s="73">
        <v>6494</v>
      </c>
      <c r="E930" s="73">
        <v>11667</v>
      </c>
      <c r="F930" s="73">
        <v>3605</v>
      </c>
      <c r="G930" s="73">
        <v>18161</v>
      </c>
      <c r="H930" s="73" t="str">
        <f>VLOOKUP(A930,[1]Hoja1!$A$2:$D$1122,2)</f>
        <v>V��LEZ</v>
      </c>
      <c r="I930" s="74">
        <f t="shared" si="14"/>
        <v>3.6</v>
      </c>
    </row>
    <row r="931" spans="1:9" x14ac:dyDescent="0.25">
      <c r="A931">
        <v>68867</v>
      </c>
      <c r="B931" s="73">
        <v>26</v>
      </c>
      <c r="C931" s="73">
        <v>207</v>
      </c>
      <c r="D931" s="73">
        <v>1054</v>
      </c>
      <c r="E931" s="73">
        <v>708</v>
      </c>
      <c r="F931" s="73">
        <v>233</v>
      </c>
      <c r="G931" s="73">
        <v>1762</v>
      </c>
      <c r="H931" s="73" t="str">
        <f>VLOOKUP(A931,[1]Hoja1!$A$2:$D$1122,2)</f>
        <v>VETAS</v>
      </c>
      <c r="I931" s="74">
        <f t="shared" si="14"/>
        <v>3.5</v>
      </c>
    </row>
    <row r="932" spans="1:9" x14ac:dyDescent="0.25">
      <c r="A932">
        <v>68872</v>
      </c>
      <c r="B932" s="73">
        <v>36</v>
      </c>
      <c r="C932" s="73">
        <v>1368</v>
      </c>
      <c r="D932" s="73">
        <v>2291</v>
      </c>
      <c r="E932" s="73">
        <v>4432</v>
      </c>
      <c r="F932" s="73">
        <v>1404</v>
      </c>
      <c r="G932" s="73">
        <v>6723</v>
      </c>
      <c r="H932" s="73" t="str">
        <f>VLOOKUP(A932,[1]Hoja1!$A$2:$D$1122,2)</f>
        <v>VILLANUEVA</v>
      </c>
      <c r="I932" s="74">
        <f t="shared" si="14"/>
        <v>3.3000000000000003</v>
      </c>
    </row>
    <row r="933" spans="1:9" x14ac:dyDescent="0.25">
      <c r="A933">
        <v>68895</v>
      </c>
      <c r="B933" s="73">
        <v>83</v>
      </c>
      <c r="C933" s="73">
        <v>2289</v>
      </c>
      <c r="D933" s="73">
        <v>2614</v>
      </c>
      <c r="E933" s="73">
        <v>6243</v>
      </c>
      <c r="F933" s="73">
        <v>2372</v>
      </c>
      <c r="G933" s="73">
        <v>8857</v>
      </c>
      <c r="H933" s="73" t="str">
        <f>VLOOKUP(A933,[1]Hoja1!$A$2:$D$1122,2)</f>
        <v>ZAPATOCA</v>
      </c>
      <c r="I933" s="74">
        <f t="shared" si="14"/>
        <v>2.8000000000000003</v>
      </c>
    </row>
    <row r="934" spans="1:9" x14ac:dyDescent="0.25">
      <c r="A934">
        <v>70001</v>
      </c>
      <c r="B934" s="69">
        <v>306</v>
      </c>
      <c r="C934" s="69">
        <v>59974</v>
      </c>
      <c r="D934" s="69">
        <v>6304</v>
      </c>
      <c r="E934" s="69">
        <v>263532</v>
      </c>
      <c r="F934" s="69">
        <v>60280</v>
      </c>
      <c r="G934" s="69">
        <v>269836</v>
      </c>
      <c r="H934" s="69" t="str">
        <f>VLOOKUP(A934,[1]Hoja1!$A$2:$D$1122,2)</f>
        <v>SINCELEJO</v>
      </c>
      <c r="I934" s="74">
        <f t="shared" si="14"/>
        <v>4.3999999999999995</v>
      </c>
    </row>
    <row r="935" spans="1:9" x14ac:dyDescent="0.25">
      <c r="A935">
        <v>70110</v>
      </c>
      <c r="B935" s="73">
        <v>40</v>
      </c>
      <c r="C935" s="73">
        <v>2344</v>
      </c>
      <c r="D935" s="73">
        <v>861</v>
      </c>
      <c r="E935" s="73">
        <v>9142</v>
      </c>
      <c r="F935" s="73">
        <v>2384</v>
      </c>
      <c r="G935" s="73">
        <v>10003</v>
      </c>
      <c r="H935" s="73" t="str">
        <f>VLOOKUP(A935,[1]Hoja1!$A$2:$D$1122,2)</f>
        <v>BUENAVISTA</v>
      </c>
      <c r="I935" s="74">
        <f t="shared" si="14"/>
        <v>4</v>
      </c>
    </row>
    <row r="936" spans="1:9" x14ac:dyDescent="0.25">
      <c r="A936">
        <v>70124</v>
      </c>
      <c r="B936" s="73">
        <v>130</v>
      </c>
      <c r="C936" s="73">
        <v>2250</v>
      </c>
      <c r="D936" s="73">
        <v>3208</v>
      </c>
      <c r="E936" s="73">
        <v>10115</v>
      </c>
      <c r="F936" s="73">
        <v>2380</v>
      </c>
      <c r="G936" s="73">
        <v>13323</v>
      </c>
      <c r="H936" s="73" t="str">
        <f>VLOOKUP(A936,[1]Hoja1!$A$2:$D$1122,2)</f>
        <v>CAIMITO</v>
      </c>
      <c r="I936" s="74">
        <f t="shared" si="14"/>
        <v>4.5</v>
      </c>
    </row>
    <row r="937" spans="1:9" x14ac:dyDescent="0.25">
      <c r="A937">
        <v>70204</v>
      </c>
      <c r="B937" s="73">
        <v>63</v>
      </c>
      <c r="C937" s="73">
        <v>1137</v>
      </c>
      <c r="D937" s="73">
        <v>1771</v>
      </c>
      <c r="E937" s="73">
        <v>5890</v>
      </c>
      <c r="F937" s="73">
        <v>1200</v>
      </c>
      <c r="G937" s="73">
        <v>7661</v>
      </c>
      <c r="H937" s="73" t="str">
        <f>VLOOKUP(A937,[1]Hoja1!$A$2:$D$1122,2)</f>
        <v>COLOS��</v>
      </c>
      <c r="I937" s="74">
        <f t="shared" si="14"/>
        <v>5.1999999999999993</v>
      </c>
    </row>
    <row r="938" spans="1:9" x14ac:dyDescent="0.25">
      <c r="A938">
        <v>70215</v>
      </c>
      <c r="B938" s="71">
        <v>171</v>
      </c>
      <c r="C938" s="71">
        <v>15822</v>
      </c>
      <c r="D938" s="71">
        <v>2858</v>
      </c>
      <c r="E938" s="71">
        <v>62940</v>
      </c>
      <c r="F938" s="71">
        <v>15993</v>
      </c>
      <c r="G938" s="71">
        <v>65798</v>
      </c>
      <c r="H938" s="71" t="str">
        <f>VLOOKUP(A938,[1]Hoja1!$A$2:$D$1122,2)</f>
        <v>COROZAL</v>
      </c>
      <c r="I938" s="74">
        <f t="shared" si="14"/>
        <v>4</v>
      </c>
    </row>
    <row r="939" spans="1:9" x14ac:dyDescent="0.25">
      <c r="A939">
        <v>70221</v>
      </c>
      <c r="B939" s="73">
        <v>366</v>
      </c>
      <c r="C939" s="73">
        <v>2973</v>
      </c>
      <c r="D939" s="73">
        <v>2668</v>
      </c>
      <c r="E939" s="73">
        <v>12176</v>
      </c>
      <c r="F939" s="73">
        <v>3339</v>
      </c>
      <c r="G939" s="73">
        <v>14844</v>
      </c>
      <c r="H939" s="73" t="str">
        <f>VLOOKUP(A939,[1]Hoja1!$A$2:$D$1122,2)</f>
        <v>COVE��AS</v>
      </c>
      <c r="I939" s="74">
        <f t="shared" si="14"/>
        <v>4.0999999999999996</v>
      </c>
    </row>
    <row r="940" spans="1:9" x14ac:dyDescent="0.25">
      <c r="A940">
        <v>70230</v>
      </c>
      <c r="B940" s="73">
        <v>42</v>
      </c>
      <c r="C940" s="73">
        <v>823</v>
      </c>
      <c r="D940" s="73">
        <v>969</v>
      </c>
      <c r="E940" s="73">
        <v>3452</v>
      </c>
      <c r="F940" s="73">
        <v>865</v>
      </c>
      <c r="G940" s="73">
        <v>4421</v>
      </c>
      <c r="H940" s="73" t="str">
        <f>VLOOKUP(A940,[1]Hoja1!$A$2:$D$1122,2)</f>
        <v>CHAL��N</v>
      </c>
      <c r="I940" s="74">
        <f t="shared" si="14"/>
        <v>4.1999999999999993</v>
      </c>
    </row>
    <row r="941" spans="1:9" x14ac:dyDescent="0.25">
      <c r="A941">
        <v>70233</v>
      </c>
      <c r="B941" s="73">
        <v>63</v>
      </c>
      <c r="C941" s="73">
        <v>2461</v>
      </c>
      <c r="D941" s="73">
        <v>781</v>
      </c>
      <c r="E941" s="73">
        <v>8926</v>
      </c>
      <c r="F941" s="73">
        <v>2524</v>
      </c>
      <c r="G941" s="73">
        <v>9707</v>
      </c>
      <c r="H941" s="73" t="str">
        <f>VLOOKUP(A941,[1]Hoja1!$A$2:$D$1122,2)</f>
        <v>EL ROBLE</v>
      </c>
      <c r="I941" s="74">
        <f t="shared" si="14"/>
        <v>3.7</v>
      </c>
    </row>
    <row r="942" spans="1:9" x14ac:dyDescent="0.25">
      <c r="A942">
        <v>70235</v>
      </c>
      <c r="B942" s="73">
        <v>111</v>
      </c>
      <c r="C942" s="73">
        <v>4114</v>
      </c>
      <c r="D942" s="73">
        <v>3840</v>
      </c>
      <c r="E942" s="73">
        <v>16383</v>
      </c>
      <c r="F942" s="73">
        <v>4225</v>
      </c>
      <c r="G942" s="73">
        <v>20223</v>
      </c>
      <c r="H942" s="73" t="str">
        <f>VLOOKUP(A942,[1]Hoja1!$A$2:$D$1122,2)</f>
        <v>GALERAS</v>
      </c>
      <c r="I942" s="74">
        <f t="shared" si="14"/>
        <v>4</v>
      </c>
    </row>
    <row r="943" spans="1:9" x14ac:dyDescent="0.25">
      <c r="A943">
        <v>70265</v>
      </c>
      <c r="B943" s="73">
        <v>173</v>
      </c>
      <c r="C943" s="73">
        <v>2075</v>
      </c>
      <c r="D943" s="73">
        <v>6998</v>
      </c>
      <c r="E943" s="73">
        <v>8615</v>
      </c>
      <c r="F943" s="73">
        <v>2248</v>
      </c>
      <c r="G943" s="73">
        <v>15613</v>
      </c>
      <c r="H943" s="73" t="str">
        <f>VLOOKUP(A943,[1]Hoja1!$A$2:$D$1122,2)</f>
        <v>GUARANDA</v>
      </c>
      <c r="I943" s="74">
        <f t="shared" si="14"/>
        <v>4.1999999999999993</v>
      </c>
    </row>
    <row r="944" spans="1:9" x14ac:dyDescent="0.25">
      <c r="A944">
        <v>70400</v>
      </c>
      <c r="B944" s="73">
        <v>92</v>
      </c>
      <c r="C944" s="73">
        <v>1491</v>
      </c>
      <c r="D944" s="73">
        <v>4504</v>
      </c>
      <c r="E944" s="73">
        <v>6975</v>
      </c>
      <c r="F944" s="73">
        <v>1583</v>
      </c>
      <c r="G944" s="73">
        <v>11479</v>
      </c>
      <c r="H944" s="73" t="str">
        <f>VLOOKUP(A944,[1]Hoja1!$A$2:$D$1122,2)</f>
        <v>LA UNIÓN</v>
      </c>
      <c r="I944" s="74">
        <f t="shared" si="14"/>
        <v>4.6999999999999993</v>
      </c>
    </row>
    <row r="945" spans="1:9" x14ac:dyDescent="0.25">
      <c r="A945">
        <v>70418</v>
      </c>
      <c r="B945" s="73">
        <v>194</v>
      </c>
      <c r="C945" s="73">
        <v>4529</v>
      </c>
      <c r="D945" s="73">
        <v>4135</v>
      </c>
      <c r="E945" s="73">
        <v>17670</v>
      </c>
      <c r="F945" s="73">
        <v>4723</v>
      </c>
      <c r="G945" s="73">
        <v>21805</v>
      </c>
      <c r="H945" s="73" t="str">
        <f>VLOOKUP(A945,[1]Hoja1!$A$2:$D$1122,2)</f>
        <v>LOS PALMITOS</v>
      </c>
      <c r="I945" s="74">
        <f t="shared" si="14"/>
        <v>4</v>
      </c>
    </row>
    <row r="946" spans="1:9" x14ac:dyDescent="0.25">
      <c r="A946">
        <v>70429</v>
      </c>
      <c r="B946" s="73">
        <v>377</v>
      </c>
      <c r="C946" s="73">
        <v>3831</v>
      </c>
      <c r="D946" s="73">
        <v>16463</v>
      </c>
      <c r="E946" s="73">
        <v>16120</v>
      </c>
      <c r="F946" s="73">
        <v>4208</v>
      </c>
      <c r="G946" s="73">
        <v>32583</v>
      </c>
      <c r="H946" s="73" t="str">
        <f>VLOOKUP(A946,[1]Hoja1!$A$2:$D$1122,2)</f>
        <v>MAJAGUAL</v>
      </c>
      <c r="I946" s="74">
        <f t="shared" si="14"/>
        <v>4.3</v>
      </c>
    </row>
    <row r="947" spans="1:9" x14ac:dyDescent="0.25">
      <c r="A947">
        <v>70473</v>
      </c>
      <c r="B947" s="73">
        <v>116</v>
      </c>
      <c r="C947" s="73">
        <v>3069</v>
      </c>
      <c r="D947" s="73">
        <v>2746</v>
      </c>
      <c r="E947" s="73">
        <v>11878</v>
      </c>
      <c r="F947" s="73">
        <v>3185</v>
      </c>
      <c r="G947" s="73">
        <v>14624</v>
      </c>
      <c r="H947" s="73" t="str">
        <f>VLOOKUP(A947,[1]Hoja1!$A$2:$D$1122,2)</f>
        <v>MORROA</v>
      </c>
      <c r="I947" s="74">
        <f t="shared" si="14"/>
        <v>3.9</v>
      </c>
    </row>
    <row r="948" spans="1:9" x14ac:dyDescent="0.25">
      <c r="A948">
        <v>70508</v>
      </c>
      <c r="B948" s="73">
        <v>222</v>
      </c>
      <c r="C948" s="73">
        <v>5094</v>
      </c>
      <c r="D948" s="73">
        <v>1909</v>
      </c>
      <c r="E948" s="73">
        <v>19255</v>
      </c>
      <c r="F948" s="73">
        <v>5316</v>
      </c>
      <c r="G948" s="73">
        <v>21164</v>
      </c>
      <c r="H948" s="73" t="str">
        <f>VLOOKUP(A948,[1]Hoja1!$A$2:$D$1122,2)</f>
        <v>OVEJAS</v>
      </c>
      <c r="I948" s="74">
        <f t="shared" si="14"/>
        <v>3.8000000000000003</v>
      </c>
    </row>
    <row r="949" spans="1:9" x14ac:dyDescent="0.25">
      <c r="A949">
        <v>70523</v>
      </c>
      <c r="B949" s="73">
        <v>49</v>
      </c>
      <c r="C949" s="73">
        <v>1185</v>
      </c>
      <c r="D949" s="73">
        <v>2585</v>
      </c>
      <c r="E949" s="73">
        <v>8074</v>
      </c>
      <c r="F949" s="73">
        <v>1234</v>
      </c>
      <c r="G949" s="73">
        <v>10659</v>
      </c>
      <c r="H949" s="73" t="str">
        <f>VLOOKUP(A949,[1]Hoja1!$A$2:$D$1122,2)</f>
        <v>PALMITO</v>
      </c>
      <c r="I949" s="74">
        <f t="shared" si="14"/>
        <v>6.8999999999999995</v>
      </c>
    </row>
    <row r="950" spans="1:9" x14ac:dyDescent="0.25">
      <c r="A950">
        <v>70670</v>
      </c>
      <c r="B950" s="72">
        <v>180</v>
      </c>
      <c r="C950" s="72">
        <v>7090</v>
      </c>
      <c r="D950" s="72">
        <v>3764</v>
      </c>
      <c r="E950" s="72">
        <v>29411</v>
      </c>
      <c r="F950" s="72">
        <v>7270</v>
      </c>
      <c r="G950" s="72">
        <v>33175</v>
      </c>
      <c r="H950" s="72" t="str">
        <f>VLOOKUP(A950,[1]Hoja1!$A$2:$D$1122,2)</f>
        <v>SAMPU��S</v>
      </c>
      <c r="I950" s="74">
        <f t="shared" si="14"/>
        <v>4.1999999999999993</v>
      </c>
    </row>
    <row r="951" spans="1:9" x14ac:dyDescent="0.25">
      <c r="A951">
        <v>70678</v>
      </c>
      <c r="B951" s="73">
        <v>547</v>
      </c>
      <c r="C951" s="73">
        <v>5280</v>
      </c>
      <c r="D951" s="73">
        <v>6091</v>
      </c>
      <c r="E951" s="73">
        <v>19377</v>
      </c>
      <c r="F951" s="73">
        <v>5827</v>
      </c>
      <c r="G951" s="73">
        <v>25468</v>
      </c>
      <c r="H951" s="73" t="str">
        <f>VLOOKUP(A951,[1]Hoja1!$A$2:$D$1122,2)</f>
        <v>SAN BENITO ABAD</v>
      </c>
      <c r="I951" s="74">
        <f t="shared" si="14"/>
        <v>3.7</v>
      </c>
    </row>
    <row r="952" spans="1:9" x14ac:dyDescent="0.25">
      <c r="A952">
        <v>70702</v>
      </c>
      <c r="B952" s="73">
        <v>40</v>
      </c>
      <c r="C952" s="73">
        <v>2359</v>
      </c>
      <c r="D952" s="73">
        <v>1762</v>
      </c>
      <c r="E952" s="73">
        <v>11670</v>
      </c>
      <c r="F952" s="73">
        <v>2399</v>
      </c>
      <c r="G952" s="73">
        <v>13432</v>
      </c>
      <c r="H952" s="73" t="str">
        <f>VLOOKUP(A952,[1]Hoja1!$A$2:$D$1122,2)</f>
        <v>SAN JUAN DE BETULIA</v>
      </c>
      <c r="I952" s="74">
        <f t="shared" si="14"/>
        <v>5</v>
      </c>
    </row>
    <row r="953" spans="1:9" x14ac:dyDescent="0.25">
      <c r="A953">
        <v>70708</v>
      </c>
      <c r="B953" s="72">
        <v>387</v>
      </c>
      <c r="C953" s="72">
        <v>11045</v>
      </c>
      <c r="D953" s="72">
        <v>7507</v>
      </c>
      <c r="E953" s="72">
        <v>44826</v>
      </c>
      <c r="F953" s="72">
        <v>11432</v>
      </c>
      <c r="G953" s="72">
        <v>52333</v>
      </c>
      <c r="H953" s="72" t="str">
        <f>VLOOKUP(A953,[1]Hoja1!$A$2:$D$1122,2)</f>
        <v>SAN MARCOS</v>
      </c>
      <c r="I953" s="74">
        <f t="shared" si="14"/>
        <v>4.0999999999999996</v>
      </c>
    </row>
    <row r="954" spans="1:9" x14ac:dyDescent="0.25">
      <c r="A954">
        <v>70713</v>
      </c>
      <c r="B954" s="73">
        <v>381</v>
      </c>
      <c r="C954" s="73">
        <v>10547</v>
      </c>
      <c r="D954" s="73">
        <v>5197</v>
      </c>
      <c r="E954" s="73">
        <v>42711</v>
      </c>
      <c r="F954" s="73">
        <v>10928</v>
      </c>
      <c r="G954" s="73">
        <v>47908</v>
      </c>
      <c r="H954" s="73" t="str">
        <f>VLOOKUP(A954,[1]Hoja1!$A$2:$D$1122,2)</f>
        <v>SAN ONOFRE</v>
      </c>
      <c r="I954" s="74">
        <f t="shared" si="14"/>
        <v>4.0999999999999996</v>
      </c>
    </row>
    <row r="955" spans="1:9" x14ac:dyDescent="0.25">
      <c r="A955">
        <v>70717</v>
      </c>
      <c r="B955" s="73">
        <v>22</v>
      </c>
      <c r="C955" s="73">
        <v>4142</v>
      </c>
      <c r="D955" s="73">
        <v>2588</v>
      </c>
      <c r="E955" s="73">
        <v>15412</v>
      </c>
      <c r="F955" s="73">
        <v>4164</v>
      </c>
      <c r="G955" s="73">
        <v>18000</v>
      </c>
      <c r="H955" s="73" t="str">
        <f>VLOOKUP(A955,[1]Hoja1!$A$2:$D$1122,2)</f>
        <v>SAN PEDRO</v>
      </c>
      <c r="I955" s="74">
        <f t="shared" si="14"/>
        <v>3.8000000000000003</v>
      </c>
    </row>
    <row r="956" spans="1:9" x14ac:dyDescent="0.25">
      <c r="A956">
        <v>70742</v>
      </c>
      <c r="B956" s="72">
        <v>58</v>
      </c>
      <c r="C956" s="72">
        <v>6953</v>
      </c>
      <c r="D956" s="72">
        <v>2624</v>
      </c>
      <c r="E956" s="72">
        <v>27552</v>
      </c>
      <c r="F956" s="72">
        <v>7011</v>
      </c>
      <c r="G956" s="72">
        <v>30176</v>
      </c>
      <c r="H956" s="72" t="str">
        <f>VLOOKUP(A956,[1]Hoja1!$A$2:$D$1122,2)</f>
        <v>SAN LUIS DE SINC��</v>
      </c>
      <c r="I956" s="74">
        <f t="shared" si="14"/>
        <v>4</v>
      </c>
    </row>
    <row r="957" spans="1:9" x14ac:dyDescent="0.25">
      <c r="A957">
        <v>70771</v>
      </c>
      <c r="B957" s="73">
        <v>425</v>
      </c>
      <c r="C957" s="73">
        <v>3297</v>
      </c>
      <c r="D957" s="73">
        <v>11434</v>
      </c>
      <c r="E957" s="73">
        <v>12507</v>
      </c>
      <c r="F957" s="73">
        <v>3722</v>
      </c>
      <c r="G957" s="73">
        <v>23941</v>
      </c>
      <c r="H957" s="73" t="str">
        <f>VLOOKUP(A957,[1]Hoja1!$A$2:$D$1122,2)</f>
        <v>SUCRE</v>
      </c>
      <c r="I957" s="74">
        <f t="shared" si="14"/>
        <v>3.8000000000000003</v>
      </c>
    </row>
    <row r="958" spans="1:9" x14ac:dyDescent="0.25">
      <c r="A958">
        <v>70820</v>
      </c>
      <c r="B958" s="72">
        <v>153</v>
      </c>
      <c r="C958" s="72">
        <v>7579</v>
      </c>
      <c r="D958" s="72">
        <v>2138</v>
      </c>
      <c r="E958" s="72">
        <v>29710</v>
      </c>
      <c r="F958" s="72">
        <v>7732</v>
      </c>
      <c r="G958" s="72">
        <v>31848</v>
      </c>
      <c r="H958" s="72" t="str">
        <f>VLOOKUP(A958,[1]Hoja1!$A$2:$D$1122,2)</f>
        <v>SANTIAGO DE TOL��</v>
      </c>
      <c r="I958" s="74">
        <f t="shared" si="14"/>
        <v>4</v>
      </c>
    </row>
    <row r="959" spans="1:9" x14ac:dyDescent="0.25">
      <c r="A959">
        <v>70823</v>
      </c>
      <c r="B959" s="73">
        <v>145</v>
      </c>
      <c r="C959" s="73">
        <v>3491</v>
      </c>
      <c r="D959" s="73">
        <v>3052</v>
      </c>
      <c r="E959" s="73">
        <v>16967</v>
      </c>
      <c r="F959" s="73">
        <v>3636</v>
      </c>
      <c r="G959" s="73">
        <v>20019</v>
      </c>
      <c r="H959" s="73" t="str">
        <f>VLOOKUP(A959,[1]Hoja1!$A$2:$D$1122,2)</f>
        <v>SAN JOSÉ DE TOLUVIEJO</v>
      </c>
      <c r="I959" s="74">
        <f t="shared" si="14"/>
        <v>4.8999999999999995</v>
      </c>
    </row>
    <row r="960" spans="1:9" x14ac:dyDescent="0.25">
      <c r="A960">
        <v>73001</v>
      </c>
      <c r="B960" s="69">
        <v>1763</v>
      </c>
      <c r="C960" s="69">
        <v>102382</v>
      </c>
      <c r="D960" s="69">
        <v>24009</v>
      </c>
      <c r="E960" s="69">
        <v>469394</v>
      </c>
      <c r="F960" s="69">
        <v>104145</v>
      </c>
      <c r="G960" s="69">
        <v>493403</v>
      </c>
      <c r="H960" s="69" t="str">
        <f>VLOOKUP(A960,[1]Hoja1!$A$2:$D$1122,2)</f>
        <v>IBAGUÉ</v>
      </c>
      <c r="I960" s="74">
        <f t="shared" si="14"/>
        <v>4.5999999999999996</v>
      </c>
    </row>
    <row r="961" spans="1:9" x14ac:dyDescent="0.25">
      <c r="A961">
        <v>73024</v>
      </c>
      <c r="B961" s="73">
        <v>90</v>
      </c>
      <c r="C961" s="73">
        <v>941</v>
      </c>
      <c r="D961" s="73">
        <v>1718</v>
      </c>
      <c r="E961" s="73">
        <v>2352</v>
      </c>
      <c r="F961" s="73">
        <v>1031</v>
      </c>
      <c r="G961" s="73">
        <v>4070</v>
      </c>
      <c r="H961" s="73" t="str">
        <f>VLOOKUP(A961,[1]Hoja1!$A$2:$D$1122,2)</f>
        <v>ALPUJARRA</v>
      </c>
      <c r="I961" s="74">
        <f t="shared" si="14"/>
        <v>2.5</v>
      </c>
    </row>
    <row r="962" spans="1:9" x14ac:dyDescent="0.25">
      <c r="A962">
        <v>73026</v>
      </c>
      <c r="B962" s="73">
        <v>71</v>
      </c>
      <c r="C962" s="73">
        <v>961</v>
      </c>
      <c r="D962" s="73">
        <v>2876</v>
      </c>
      <c r="E962" s="73">
        <v>3825</v>
      </c>
      <c r="F962" s="73">
        <v>1032</v>
      </c>
      <c r="G962" s="73">
        <v>6701</v>
      </c>
      <c r="H962" s="73" t="str">
        <f>VLOOKUP(A962,[1]Hoja1!$A$2:$D$1122,2)</f>
        <v>ALVARADO</v>
      </c>
      <c r="I962" s="74">
        <f t="shared" si="14"/>
        <v>4</v>
      </c>
    </row>
    <row r="963" spans="1:9" x14ac:dyDescent="0.25">
      <c r="A963">
        <v>73030</v>
      </c>
      <c r="B963" s="73">
        <v>119</v>
      </c>
      <c r="C963" s="73">
        <v>1654</v>
      </c>
      <c r="D963" s="73">
        <v>1137</v>
      </c>
      <c r="E963" s="73">
        <v>5372</v>
      </c>
      <c r="F963" s="73">
        <v>1773</v>
      </c>
      <c r="G963" s="73">
        <v>6509</v>
      </c>
      <c r="H963" s="73" t="str">
        <f>VLOOKUP(A963,[1]Hoja1!$A$2:$D$1122,2)</f>
        <v>AMBALEMA</v>
      </c>
      <c r="I963" s="74">
        <f t="shared" ref="I963:I1026" si="15">ROUNDUP(E963/C963,1)</f>
        <v>3.3000000000000003</v>
      </c>
    </row>
    <row r="964" spans="1:9" x14ac:dyDescent="0.25">
      <c r="A964">
        <v>73043</v>
      </c>
      <c r="B964" s="73">
        <v>107</v>
      </c>
      <c r="C964" s="73">
        <v>567</v>
      </c>
      <c r="D964" s="73">
        <v>6007</v>
      </c>
      <c r="E964" s="73">
        <v>1581</v>
      </c>
      <c r="F964" s="73">
        <v>674</v>
      </c>
      <c r="G964" s="73">
        <v>7588</v>
      </c>
      <c r="H964" s="73" t="str">
        <f>VLOOKUP(A964,[1]Hoja1!$A$2:$D$1122,2)</f>
        <v>ANZO��TEGUI</v>
      </c>
      <c r="I964" s="74">
        <f t="shared" si="15"/>
        <v>2.8000000000000003</v>
      </c>
    </row>
    <row r="965" spans="1:9" x14ac:dyDescent="0.25">
      <c r="A965">
        <v>73055</v>
      </c>
      <c r="B965" s="73">
        <v>86</v>
      </c>
      <c r="C965" s="73">
        <v>3346</v>
      </c>
      <c r="D965" s="73">
        <v>2394</v>
      </c>
      <c r="E965" s="73">
        <v>8857</v>
      </c>
      <c r="F965" s="73">
        <v>3432</v>
      </c>
      <c r="G965" s="73">
        <v>11251</v>
      </c>
      <c r="H965" s="73" t="str">
        <f>VLOOKUP(A965,[1]Hoja1!$A$2:$D$1122,2)</f>
        <v>ARMERO</v>
      </c>
      <c r="I965" s="74">
        <f t="shared" si="15"/>
        <v>2.7</v>
      </c>
    </row>
    <row r="966" spans="1:9" x14ac:dyDescent="0.25">
      <c r="A966">
        <v>73067</v>
      </c>
      <c r="B966" s="73">
        <v>240</v>
      </c>
      <c r="C966" s="73">
        <v>2176</v>
      </c>
      <c r="D966" s="73">
        <v>11482</v>
      </c>
      <c r="E966" s="73">
        <v>6618</v>
      </c>
      <c r="F966" s="73">
        <v>2416</v>
      </c>
      <c r="G966" s="73">
        <v>18100</v>
      </c>
      <c r="H966" s="73" t="str">
        <f>VLOOKUP(A966,[1]Hoja1!$A$2:$D$1122,2)</f>
        <v>ATACO</v>
      </c>
      <c r="I966" s="74">
        <f t="shared" si="15"/>
        <v>3.1</v>
      </c>
    </row>
    <row r="967" spans="1:9" x14ac:dyDescent="0.25">
      <c r="A967">
        <v>73124</v>
      </c>
      <c r="B967" s="73">
        <v>73</v>
      </c>
      <c r="C967" s="73">
        <v>2244</v>
      </c>
      <c r="D967" s="73">
        <v>6794</v>
      </c>
      <c r="E967" s="73">
        <v>10394</v>
      </c>
      <c r="F967" s="73">
        <v>2317</v>
      </c>
      <c r="G967" s="73">
        <v>17188</v>
      </c>
      <c r="H967" s="73" t="str">
        <f>VLOOKUP(A967,[1]Hoja1!$A$2:$D$1122,2)</f>
        <v>CAJAMARCA</v>
      </c>
      <c r="I967" s="74">
        <f t="shared" si="15"/>
        <v>4.6999999999999993</v>
      </c>
    </row>
    <row r="968" spans="1:9" x14ac:dyDescent="0.25">
      <c r="A968">
        <v>73148</v>
      </c>
      <c r="B968" s="73">
        <v>154</v>
      </c>
      <c r="C968" s="73">
        <v>2860</v>
      </c>
      <c r="D968" s="73">
        <v>2074</v>
      </c>
      <c r="E968" s="73">
        <v>7515</v>
      </c>
      <c r="F968" s="73">
        <v>3014</v>
      </c>
      <c r="G968" s="73">
        <v>9589</v>
      </c>
      <c r="H968" s="73" t="str">
        <f>VLOOKUP(A968,[1]Hoja1!$A$2:$D$1122,2)</f>
        <v>CARMEN DE APICAL��</v>
      </c>
      <c r="I968" s="74">
        <f t="shared" si="15"/>
        <v>2.7</v>
      </c>
    </row>
    <row r="969" spans="1:9" x14ac:dyDescent="0.25">
      <c r="A969">
        <v>73152</v>
      </c>
      <c r="B969" s="73">
        <v>34</v>
      </c>
      <c r="C969" s="73">
        <v>636</v>
      </c>
      <c r="D969" s="73">
        <v>3705</v>
      </c>
      <c r="E969" s="73">
        <v>1786</v>
      </c>
      <c r="F969" s="73">
        <v>670</v>
      </c>
      <c r="G969" s="73">
        <v>5491</v>
      </c>
      <c r="H969" s="73" t="str">
        <f>VLOOKUP(A969,[1]Hoja1!$A$2:$D$1122,2)</f>
        <v>CASABIANCA</v>
      </c>
      <c r="I969" s="74">
        <f t="shared" si="15"/>
        <v>2.9</v>
      </c>
    </row>
    <row r="970" spans="1:9" x14ac:dyDescent="0.25">
      <c r="A970">
        <v>73168</v>
      </c>
      <c r="B970" s="72">
        <v>551</v>
      </c>
      <c r="C970" s="72">
        <v>8253</v>
      </c>
      <c r="D970" s="72">
        <v>15031</v>
      </c>
      <c r="E970" s="72">
        <v>28065</v>
      </c>
      <c r="F970" s="72">
        <v>8804</v>
      </c>
      <c r="G970" s="72">
        <v>43096</v>
      </c>
      <c r="H970" s="72" t="str">
        <f>VLOOKUP(A970,[1]Hoja1!$A$2:$D$1122,2)</f>
        <v>CHAPARRAL</v>
      </c>
      <c r="I970" s="74">
        <f t="shared" si="15"/>
        <v>3.5</v>
      </c>
    </row>
    <row r="971" spans="1:9" x14ac:dyDescent="0.25">
      <c r="A971">
        <v>73200</v>
      </c>
      <c r="B971" s="73">
        <v>212</v>
      </c>
      <c r="C971" s="73">
        <v>1165</v>
      </c>
      <c r="D971" s="73">
        <v>3620</v>
      </c>
      <c r="E971" s="73">
        <v>3827</v>
      </c>
      <c r="F971" s="73">
        <v>1377</v>
      </c>
      <c r="G971" s="73">
        <v>7447</v>
      </c>
      <c r="H971" s="73" t="str">
        <f>VLOOKUP(A971,[1]Hoja1!$A$2:$D$1122,2)</f>
        <v>COELLO</v>
      </c>
      <c r="I971" s="74">
        <f t="shared" si="15"/>
        <v>3.3000000000000003</v>
      </c>
    </row>
    <row r="972" spans="1:9" x14ac:dyDescent="0.25">
      <c r="A972">
        <v>73217</v>
      </c>
      <c r="B972" s="73">
        <v>581</v>
      </c>
      <c r="C972" s="73">
        <v>2025</v>
      </c>
      <c r="D972" s="73">
        <v>12907</v>
      </c>
      <c r="E972" s="73">
        <v>5357</v>
      </c>
      <c r="F972" s="73">
        <v>2606</v>
      </c>
      <c r="G972" s="73">
        <v>18264</v>
      </c>
      <c r="H972" s="73" t="str">
        <f>VLOOKUP(A972,[1]Hoja1!$A$2:$D$1122,2)</f>
        <v>COYAIMA</v>
      </c>
      <c r="I972" s="74">
        <f t="shared" si="15"/>
        <v>2.7</v>
      </c>
    </row>
    <row r="973" spans="1:9" x14ac:dyDescent="0.25">
      <c r="A973">
        <v>73226</v>
      </c>
      <c r="B973" s="73">
        <v>121</v>
      </c>
      <c r="C973" s="73">
        <v>1248</v>
      </c>
      <c r="D973" s="73">
        <v>4135</v>
      </c>
      <c r="E973" s="73">
        <v>3605</v>
      </c>
      <c r="F973" s="73">
        <v>1369</v>
      </c>
      <c r="G973" s="73">
        <v>7740</v>
      </c>
      <c r="H973" s="73" t="str">
        <f>VLOOKUP(A973,[1]Hoja1!$A$2:$D$1122,2)</f>
        <v>CUNDAY</v>
      </c>
      <c r="I973" s="74">
        <f t="shared" si="15"/>
        <v>2.9</v>
      </c>
    </row>
    <row r="974" spans="1:9" x14ac:dyDescent="0.25">
      <c r="A974">
        <v>73236</v>
      </c>
      <c r="B974" s="73">
        <v>103</v>
      </c>
      <c r="C974" s="73">
        <v>749</v>
      </c>
      <c r="D974" s="73">
        <v>3805</v>
      </c>
      <c r="E974" s="73">
        <v>3455</v>
      </c>
      <c r="F974" s="73">
        <v>852</v>
      </c>
      <c r="G974" s="73">
        <v>7260</v>
      </c>
      <c r="H974" s="73" t="str">
        <f>VLOOKUP(A974,[1]Hoja1!$A$2:$D$1122,2)</f>
        <v>DOLORES</v>
      </c>
      <c r="I974" s="74">
        <f t="shared" si="15"/>
        <v>4.6999999999999993</v>
      </c>
    </row>
    <row r="975" spans="1:9" x14ac:dyDescent="0.25">
      <c r="A975">
        <v>73268</v>
      </c>
      <c r="B975" s="71">
        <v>151</v>
      </c>
      <c r="C975" s="71">
        <v>15690</v>
      </c>
      <c r="D975" s="71">
        <v>11168</v>
      </c>
      <c r="E975" s="71">
        <v>55895</v>
      </c>
      <c r="F975" s="71">
        <v>15841</v>
      </c>
      <c r="G975" s="71">
        <v>67063</v>
      </c>
      <c r="H975" s="71" t="str">
        <f>VLOOKUP(A975,[1]Hoja1!$A$2:$D$1122,2)</f>
        <v>ESPINAL</v>
      </c>
      <c r="I975" s="74">
        <f t="shared" si="15"/>
        <v>3.6</v>
      </c>
    </row>
    <row r="976" spans="1:9" x14ac:dyDescent="0.25">
      <c r="A976">
        <v>73270</v>
      </c>
      <c r="B976" s="73">
        <v>48</v>
      </c>
      <c r="C976" s="73">
        <v>495</v>
      </c>
      <c r="D976" s="73">
        <v>4537</v>
      </c>
      <c r="E976" s="73">
        <v>2074</v>
      </c>
      <c r="F976" s="73">
        <v>543</v>
      </c>
      <c r="G976" s="73">
        <v>6611</v>
      </c>
      <c r="H976" s="73" t="str">
        <f>VLOOKUP(A976,[1]Hoja1!$A$2:$D$1122,2)</f>
        <v>FALAN</v>
      </c>
      <c r="I976" s="74">
        <f t="shared" si="15"/>
        <v>4.1999999999999993</v>
      </c>
    </row>
    <row r="977" spans="1:9" x14ac:dyDescent="0.25">
      <c r="A977">
        <v>73275</v>
      </c>
      <c r="B977" s="72">
        <v>64</v>
      </c>
      <c r="C977" s="72">
        <v>12720</v>
      </c>
      <c r="D977" s="72">
        <v>2355</v>
      </c>
      <c r="E977" s="72">
        <v>24930</v>
      </c>
      <c r="F977" s="72">
        <v>12784</v>
      </c>
      <c r="G977" s="72">
        <v>27285</v>
      </c>
      <c r="H977" s="72" t="str">
        <f>VLOOKUP(A977,[1]Hoja1!$A$2:$D$1122,2)</f>
        <v>FLANDES</v>
      </c>
      <c r="I977" s="74">
        <f t="shared" si="15"/>
        <v>2</v>
      </c>
    </row>
    <row r="978" spans="1:9" x14ac:dyDescent="0.25">
      <c r="A978">
        <v>73283</v>
      </c>
      <c r="B978" s="73">
        <v>79</v>
      </c>
      <c r="C978" s="73">
        <v>3217</v>
      </c>
      <c r="D978" s="73">
        <v>12194</v>
      </c>
      <c r="E978" s="73">
        <v>16569</v>
      </c>
      <c r="F978" s="73">
        <v>3296</v>
      </c>
      <c r="G978" s="73">
        <v>28763</v>
      </c>
      <c r="H978" s="73" t="str">
        <f>VLOOKUP(A978,[1]Hoja1!$A$2:$D$1122,2)</f>
        <v>FRESNO</v>
      </c>
      <c r="I978" s="74">
        <f t="shared" si="15"/>
        <v>5.1999999999999993</v>
      </c>
    </row>
    <row r="979" spans="1:9" x14ac:dyDescent="0.25">
      <c r="A979">
        <v>73319</v>
      </c>
      <c r="B979" s="73">
        <v>302</v>
      </c>
      <c r="C979" s="73">
        <v>5569</v>
      </c>
      <c r="D979" s="73">
        <v>11820</v>
      </c>
      <c r="E979" s="73">
        <v>18442</v>
      </c>
      <c r="F979" s="73">
        <v>5871</v>
      </c>
      <c r="G979" s="73">
        <v>30262</v>
      </c>
      <c r="H979" s="73" t="str">
        <f>VLOOKUP(A979,[1]Hoja1!$A$2:$D$1122,2)</f>
        <v>GUAMO</v>
      </c>
      <c r="I979" s="74">
        <f t="shared" si="15"/>
        <v>3.4</v>
      </c>
    </row>
    <row r="980" spans="1:9" x14ac:dyDescent="0.25">
      <c r="A980">
        <v>73347</v>
      </c>
      <c r="B980" s="73">
        <v>33</v>
      </c>
      <c r="C980" s="73">
        <v>1095</v>
      </c>
      <c r="D980" s="73">
        <v>3288</v>
      </c>
      <c r="E980" s="73">
        <v>3073</v>
      </c>
      <c r="F980" s="73">
        <v>1128</v>
      </c>
      <c r="G980" s="73">
        <v>6361</v>
      </c>
      <c r="H980" s="73" t="str">
        <f>VLOOKUP(A980,[1]Hoja1!$A$2:$D$1122,2)</f>
        <v>HERVEO</v>
      </c>
      <c r="I980" s="74">
        <f t="shared" si="15"/>
        <v>2.9</v>
      </c>
    </row>
    <row r="981" spans="1:9" x14ac:dyDescent="0.25">
      <c r="A981">
        <v>73349</v>
      </c>
      <c r="B981" s="72">
        <v>80</v>
      </c>
      <c r="C981" s="72">
        <v>7627</v>
      </c>
      <c r="D981" s="72">
        <v>521</v>
      </c>
      <c r="E981" s="72">
        <v>22093</v>
      </c>
      <c r="F981" s="72">
        <v>7707</v>
      </c>
      <c r="G981" s="72">
        <v>22614</v>
      </c>
      <c r="H981" s="72" t="str">
        <f>VLOOKUP(A981,[1]Hoja1!$A$2:$D$1122,2)</f>
        <v>HONDA</v>
      </c>
      <c r="I981" s="74">
        <f t="shared" si="15"/>
        <v>2.9</v>
      </c>
    </row>
    <row r="982" spans="1:9" x14ac:dyDescent="0.25">
      <c r="A982">
        <v>73352</v>
      </c>
      <c r="B982" s="73">
        <v>171</v>
      </c>
      <c r="C982" s="73">
        <v>1071</v>
      </c>
      <c r="D982" s="73">
        <v>6056</v>
      </c>
      <c r="E982" s="73">
        <v>3899</v>
      </c>
      <c r="F982" s="73">
        <v>1242</v>
      </c>
      <c r="G982" s="73">
        <v>9955</v>
      </c>
      <c r="H982" s="73" t="str">
        <f>VLOOKUP(A982,[1]Hoja1!$A$2:$D$1122,2)</f>
        <v>ICONONZO</v>
      </c>
      <c r="I982" s="74">
        <f t="shared" si="15"/>
        <v>3.7</v>
      </c>
    </row>
    <row r="983" spans="1:9" x14ac:dyDescent="0.25">
      <c r="A983">
        <v>73408</v>
      </c>
      <c r="B983" s="73">
        <v>79</v>
      </c>
      <c r="C983" s="73">
        <v>5079</v>
      </c>
      <c r="D983" s="73">
        <v>1876</v>
      </c>
      <c r="E983" s="73">
        <v>15072</v>
      </c>
      <c r="F983" s="73">
        <v>5158</v>
      </c>
      <c r="G983" s="73">
        <v>16948</v>
      </c>
      <c r="H983" s="73" t="str">
        <f>VLOOKUP(A983,[1]Hoja1!$A$2:$D$1122,2)</f>
        <v>L��RIDA</v>
      </c>
      <c r="I983" s="74">
        <f t="shared" si="15"/>
        <v>3</v>
      </c>
    </row>
    <row r="984" spans="1:9" x14ac:dyDescent="0.25">
      <c r="A984">
        <v>73411</v>
      </c>
      <c r="B984" s="72">
        <v>152</v>
      </c>
      <c r="C984" s="72">
        <v>7278</v>
      </c>
      <c r="D984" s="72">
        <v>9589</v>
      </c>
      <c r="E984" s="72">
        <v>23096</v>
      </c>
      <c r="F984" s="72">
        <v>7430</v>
      </c>
      <c r="G984" s="72">
        <v>32685</v>
      </c>
      <c r="H984" s="72" t="str">
        <f>VLOOKUP(A984,[1]Hoja1!$A$2:$D$1122,2)</f>
        <v>L��BANO</v>
      </c>
      <c r="I984" s="74">
        <f t="shared" si="15"/>
        <v>3.2</v>
      </c>
    </row>
    <row r="985" spans="1:9" x14ac:dyDescent="0.25">
      <c r="A985">
        <v>73443</v>
      </c>
      <c r="B985" s="72">
        <v>171</v>
      </c>
      <c r="C985" s="72">
        <v>8515</v>
      </c>
      <c r="D985" s="72">
        <v>6366</v>
      </c>
      <c r="E985" s="72">
        <v>27729</v>
      </c>
      <c r="F985" s="72">
        <v>8686</v>
      </c>
      <c r="G985" s="72">
        <v>34095</v>
      </c>
      <c r="H985" s="72" t="str">
        <f>VLOOKUP(A985,[1]Hoja1!$A$2:$D$1122,2)</f>
        <v>SAN SEBASTIÁN DE MARIQUITA</v>
      </c>
      <c r="I985" s="74">
        <f t="shared" si="15"/>
        <v>3.3000000000000003</v>
      </c>
    </row>
    <row r="986" spans="1:9" x14ac:dyDescent="0.25">
      <c r="A986">
        <v>73449</v>
      </c>
      <c r="B986" s="72">
        <v>210</v>
      </c>
      <c r="C986" s="72">
        <v>7518</v>
      </c>
      <c r="D986" s="72">
        <v>5012</v>
      </c>
      <c r="E986" s="72">
        <v>28684</v>
      </c>
      <c r="F986" s="72">
        <v>7728</v>
      </c>
      <c r="G986" s="72">
        <v>33696</v>
      </c>
      <c r="H986" s="72" t="str">
        <f>VLOOKUP(A986,[1]Hoja1!$A$2:$D$1122,2)</f>
        <v>MELGAR</v>
      </c>
      <c r="I986" s="74">
        <f t="shared" si="15"/>
        <v>3.9</v>
      </c>
    </row>
    <row r="987" spans="1:9" x14ac:dyDescent="0.25">
      <c r="A987">
        <v>73461</v>
      </c>
      <c r="B987" s="73">
        <v>61</v>
      </c>
      <c r="C987" s="73">
        <v>560</v>
      </c>
      <c r="D987" s="73">
        <v>1699</v>
      </c>
      <c r="E987" s="73">
        <v>1637</v>
      </c>
      <c r="F987" s="73">
        <v>621</v>
      </c>
      <c r="G987" s="73">
        <v>3336</v>
      </c>
      <c r="H987" s="73" t="str">
        <f>VLOOKUP(A987,[1]Hoja1!$A$2:$D$1122,2)</f>
        <v>MURILLO</v>
      </c>
      <c r="I987" s="74">
        <f t="shared" si="15"/>
        <v>3</v>
      </c>
    </row>
    <row r="988" spans="1:9" x14ac:dyDescent="0.25">
      <c r="A988">
        <v>73483</v>
      </c>
      <c r="B988" s="73">
        <v>195</v>
      </c>
      <c r="C988" s="73">
        <v>2369</v>
      </c>
      <c r="D988" s="73">
        <v>5523</v>
      </c>
      <c r="E988" s="73">
        <v>8694</v>
      </c>
      <c r="F988" s="73">
        <v>2564</v>
      </c>
      <c r="G988" s="73">
        <v>14217</v>
      </c>
      <c r="H988" s="73" t="str">
        <f>VLOOKUP(A988,[1]Hoja1!$A$2:$D$1122,2)</f>
        <v>NATAGAIMA</v>
      </c>
      <c r="I988" s="74">
        <f t="shared" si="15"/>
        <v>3.7</v>
      </c>
    </row>
    <row r="989" spans="1:9" x14ac:dyDescent="0.25">
      <c r="A989">
        <v>73504</v>
      </c>
      <c r="B989" s="73">
        <v>490</v>
      </c>
      <c r="C989" s="73">
        <v>2274</v>
      </c>
      <c r="D989" s="73">
        <v>19449</v>
      </c>
      <c r="E989" s="73">
        <v>8966</v>
      </c>
      <c r="F989" s="73">
        <v>2764</v>
      </c>
      <c r="G989" s="73">
        <v>28415</v>
      </c>
      <c r="H989" s="73" t="str">
        <f>VLOOKUP(A989,[1]Hoja1!$A$2:$D$1122,2)</f>
        <v>ORTEGA</v>
      </c>
      <c r="I989" s="74">
        <f t="shared" si="15"/>
        <v>4</v>
      </c>
    </row>
    <row r="990" spans="1:9" x14ac:dyDescent="0.25">
      <c r="A990">
        <v>73520</v>
      </c>
      <c r="B990" s="73">
        <v>28</v>
      </c>
      <c r="C990" s="73">
        <v>979</v>
      </c>
      <c r="D990" s="73">
        <v>5856</v>
      </c>
      <c r="E990" s="73">
        <v>3326</v>
      </c>
      <c r="F990" s="73">
        <v>1007</v>
      </c>
      <c r="G990" s="73">
        <v>9182</v>
      </c>
      <c r="H990" s="73" t="str">
        <f>VLOOKUP(A990,[1]Hoja1!$A$2:$D$1122,2)</f>
        <v>PALOCABILDO</v>
      </c>
      <c r="I990" s="74">
        <f t="shared" si="15"/>
        <v>3.4</v>
      </c>
    </row>
    <row r="991" spans="1:9" x14ac:dyDescent="0.25">
      <c r="A991">
        <v>73547</v>
      </c>
      <c r="B991" s="73">
        <v>189</v>
      </c>
      <c r="C991" s="73">
        <v>1205</v>
      </c>
      <c r="D991" s="73">
        <v>2285</v>
      </c>
      <c r="E991" s="73">
        <v>3150</v>
      </c>
      <c r="F991" s="73">
        <v>1394</v>
      </c>
      <c r="G991" s="73">
        <v>5435</v>
      </c>
      <c r="H991" s="73" t="str">
        <f>VLOOKUP(A991,[1]Hoja1!$A$2:$D$1122,2)</f>
        <v>PIEDRAS</v>
      </c>
      <c r="I991" s="74">
        <f t="shared" si="15"/>
        <v>2.7</v>
      </c>
    </row>
    <row r="992" spans="1:9" x14ac:dyDescent="0.25">
      <c r="A992">
        <v>73555</v>
      </c>
      <c r="B992" s="73">
        <v>426</v>
      </c>
      <c r="C992" s="73">
        <v>2643</v>
      </c>
      <c r="D992" s="73">
        <v>12302</v>
      </c>
      <c r="E992" s="73">
        <v>9009</v>
      </c>
      <c r="F992" s="73">
        <v>3069</v>
      </c>
      <c r="G992" s="73">
        <v>21311</v>
      </c>
      <c r="H992" s="73" t="str">
        <f>VLOOKUP(A992,[1]Hoja1!$A$2:$D$1122,2)</f>
        <v>PLANADAS</v>
      </c>
      <c r="I992" s="74">
        <f t="shared" si="15"/>
        <v>3.5</v>
      </c>
    </row>
    <row r="993" spans="1:9" x14ac:dyDescent="0.25">
      <c r="A993">
        <v>73563</v>
      </c>
      <c r="B993" s="73">
        <v>237</v>
      </c>
      <c r="C993" s="73">
        <v>1338</v>
      </c>
      <c r="D993" s="73">
        <v>3949</v>
      </c>
      <c r="E993" s="73">
        <v>3936</v>
      </c>
      <c r="F993" s="73">
        <v>1575</v>
      </c>
      <c r="G993" s="73">
        <v>7885</v>
      </c>
      <c r="H993" s="73" t="str">
        <f>VLOOKUP(A993,[1]Hoja1!$A$2:$D$1122,2)</f>
        <v>PRADO</v>
      </c>
      <c r="I993" s="74">
        <f t="shared" si="15"/>
        <v>3</v>
      </c>
    </row>
    <row r="994" spans="1:9" x14ac:dyDescent="0.25">
      <c r="A994">
        <v>73585</v>
      </c>
      <c r="B994" s="73">
        <v>514</v>
      </c>
      <c r="C994" s="73">
        <v>4885</v>
      </c>
      <c r="D994" s="73">
        <v>7729</v>
      </c>
      <c r="E994" s="73">
        <v>14670</v>
      </c>
      <c r="F994" s="73">
        <v>5399</v>
      </c>
      <c r="G994" s="73">
        <v>22399</v>
      </c>
      <c r="H994" s="73" t="str">
        <f>VLOOKUP(A994,[1]Hoja1!$A$2:$D$1122,2)</f>
        <v>PURIFICACIÓN</v>
      </c>
      <c r="I994" s="74">
        <f t="shared" si="15"/>
        <v>3.1</v>
      </c>
    </row>
    <row r="995" spans="1:9" x14ac:dyDescent="0.25">
      <c r="A995">
        <v>73616</v>
      </c>
      <c r="B995" s="73">
        <v>473</v>
      </c>
      <c r="C995" s="73">
        <v>1785</v>
      </c>
      <c r="D995" s="73">
        <v>12589</v>
      </c>
      <c r="E995" s="73">
        <v>6456</v>
      </c>
      <c r="F995" s="73">
        <v>2258</v>
      </c>
      <c r="G995" s="73">
        <v>19045</v>
      </c>
      <c r="H995" s="73" t="str">
        <f>VLOOKUP(A995,[1]Hoja1!$A$2:$D$1122,2)</f>
        <v>RIOBLANCO</v>
      </c>
      <c r="I995" s="74">
        <f t="shared" si="15"/>
        <v>3.7</v>
      </c>
    </row>
    <row r="996" spans="1:9" x14ac:dyDescent="0.25">
      <c r="A996">
        <v>73622</v>
      </c>
      <c r="B996" s="73">
        <v>70</v>
      </c>
      <c r="C996" s="73">
        <v>483</v>
      </c>
      <c r="D996" s="73">
        <v>2963</v>
      </c>
      <c r="E996" s="73">
        <v>2130</v>
      </c>
      <c r="F996" s="73">
        <v>553</v>
      </c>
      <c r="G996" s="73">
        <v>5093</v>
      </c>
      <c r="H996" s="73" t="str">
        <f>VLOOKUP(A996,[1]Hoja1!$A$2:$D$1122,2)</f>
        <v>RONCESVALLES</v>
      </c>
      <c r="I996" s="74">
        <f t="shared" si="15"/>
        <v>4.5</v>
      </c>
    </row>
    <row r="997" spans="1:9" x14ac:dyDescent="0.25">
      <c r="A997">
        <v>73624</v>
      </c>
      <c r="B997" s="73">
        <v>241</v>
      </c>
      <c r="C997" s="73">
        <v>3454</v>
      </c>
      <c r="D997" s="73">
        <v>9428</v>
      </c>
      <c r="E997" s="73">
        <v>10761</v>
      </c>
      <c r="F997" s="73">
        <v>3695</v>
      </c>
      <c r="G997" s="73">
        <v>20189</v>
      </c>
      <c r="H997" s="73" t="str">
        <f>VLOOKUP(A997,[1]Hoja1!$A$2:$D$1122,2)</f>
        <v>ROVIRA</v>
      </c>
      <c r="I997" s="74">
        <f t="shared" si="15"/>
        <v>3.2</v>
      </c>
    </row>
    <row r="998" spans="1:9" x14ac:dyDescent="0.25">
      <c r="A998">
        <v>73671</v>
      </c>
      <c r="B998" s="73">
        <v>65</v>
      </c>
      <c r="C998" s="73">
        <v>2484</v>
      </c>
      <c r="D998" s="73">
        <v>4126</v>
      </c>
      <c r="E998" s="73">
        <v>9406</v>
      </c>
      <c r="F998" s="73">
        <v>2549</v>
      </c>
      <c r="G998" s="73">
        <v>13532</v>
      </c>
      <c r="H998" s="73" t="str">
        <f>VLOOKUP(A998,[1]Hoja1!$A$2:$D$1122,2)</f>
        <v>SALDA��A</v>
      </c>
      <c r="I998" s="74">
        <f t="shared" si="15"/>
        <v>3.8000000000000003</v>
      </c>
    </row>
    <row r="999" spans="1:9" x14ac:dyDescent="0.25">
      <c r="A999">
        <v>73675</v>
      </c>
      <c r="B999" s="73">
        <v>89</v>
      </c>
      <c r="C999" s="73">
        <v>1682</v>
      </c>
      <c r="D999" s="73">
        <v>6375</v>
      </c>
      <c r="E999" s="73">
        <v>4971</v>
      </c>
      <c r="F999" s="73">
        <v>1771</v>
      </c>
      <c r="G999" s="73">
        <v>11346</v>
      </c>
      <c r="H999" s="73" t="str">
        <f>VLOOKUP(A999,[1]Hoja1!$A$2:$D$1122,2)</f>
        <v>SAN ANTONIO</v>
      </c>
      <c r="I999" s="74">
        <f t="shared" si="15"/>
        <v>3</v>
      </c>
    </row>
    <row r="1000" spans="1:9" x14ac:dyDescent="0.25">
      <c r="A1000">
        <v>73678</v>
      </c>
      <c r="B1000" s="73">
        <v>217</v>
      </c>
      <c r="C1000" s="73">
        <v>2072</v>
      </c>
      <c r="D1000" s="73">
        <v>5873</v>
      </c>
      <c r="E1000" s="73">
        <v>6257</v>
      </c>
      <c r="F1000" s="73">
        <v>2289</v>
      </c>
      <c r="G1000" s="73">
        <v>12130</v>
      </c>
      <c r="H1000" s="73" t="str">
        <f>VLOOKUP(A1000,[1]Hoja1!$A$2:$D$1122,2)</f>
        <v>SAN LUIS</v>
      </c>
      <c r="I1000" s="74">
        <f t="shared" si="15"/>
        <v>3.1</v>
      </c>
    </row>
    <row r="1001" spans="1:9" x14ac:dyDescent="0.25">
      <c r="A1001">
        <v>73686</v>
      </c>
      <c r="B1001" s="73">
        <v>49</v>
      </c>
      <c r="C1001" s="73">
        <v>734</v>
      </c>
      <c r="D1001" s="73">
        <v>2743</v>
      </c>
      <c r="E1001" s="73">
        <v>2274</v>
      </c>
      <c r="F1001" s="73">
        <v>783</v>
      </c>
      <c r="G1001" s="73">
        <v>5017</v>
      </c>
      <c r="H1001" s="73" t="str">
        <f>VLOOKUP(A1001,[1]Hoja1!$A$2:$D$1122,2)</f>
        <v>SANTA ISABEL</v>
      </c>
      <c r="I1001" s="74">
        <f t="shared" si="15"/>
        <v>3.1</v>
      </c>
    </row>
    <row r="1002" spans="1:9" x14ac:dyDescent="0.25">
      <c r="A1002">
        <v>73770</v>
      </c>
      <c r="B1002" s="73">
        <v>29</v>
      </c>
      <c r="C1002" s="73">
        <v>103</v>
      </c>
      <c r="D1002" s="73">
        <v>1594</v>
      </c>
      <c r="E1002" s="73">
        <v>1849</v>
      </c>
      <c r="F1002" s="73">
        <v>132</v>
      </c>
      <c r="G1002" s="73">
        <v>3443</v>
      </c>
      <c r="H1002" s="73" t="str">
        <f>VLOOKUP(A1002,[1]Hoja1!$A$2:$D$1122,2)</f>
        <v>SUÁREZ</v>
      </c>
      <c r="I1002" s="74">
        <f t="shared" si="15"/>
        <v>18</v>
      </c>
    </row>
    <row r="1003" spans="1:9" x14ac:dyDescent="0.25">
      <c r="A1003">
        <v>73854</v>
      </c>
      <c r="B1003" s="73">
        <v>126</v>
      </c>
      <c r="C1003" s="73">
        <v>717</v>
      </c>
      <c r="D1003" s="73">
        <v>2455</v>
      </c>
      <c r="E1003" s="73">
        <v>2046</v>
      </c>
      <c r="F1003" s="73">
        <v>843</v>
      </c>
      <c r="G1003" s="73">
        <v>4501</v>
      </c>
      <c r="H1003" s="73" t="str">
        <f>VLOOKUP(A1003,[1]Hoja1!$A$2:$D$1122,2)</f>
        <v>VALLE DE SAN JUAN</v>
      </c>
      <c r="I1003" s="74">
        <f t="shared" si="15"/>
        <v>2.9</v>
      </c>
    </row>
    <row r="1004" spans="1:9" x14ac:dyDescent="0.25">
      <c r="A1004">
        <v>73861</v>
      </c>
      <c r="B1004" s="73">
        <v>89</v>
      </c>
      <c r="C1004" s="73">
        <v>2646</v>
      </c>
      <c r="D1004" s="73">
        <v>3138</v>
      </c>
      <c r="E1004" s="73">
        <v>8939</v>
      </c>
      <c r="F1004" s="73">
        <v>2735</v>
      </c>
      <c r="G1004" s="73">
        <v>12077</v>
      </c>
      <c r="H1004" s="73" t="str">
        <f>VLOOKUP(A1004,[1]Hoja1!$A$2:$D$1122,2)</f>
        <v>VENADILLO</v>
      </c>
      <c r="I1004" s="74">
        <f t="shared" si="15"/>
        <v>3.4</v>
      </c>
    </row>
    <row r="1005" spans="1:9" x14ac:dyDescent="0.25">
      <c r="A1005">
        <v>73870</v>
      </c>
      <c r="B1005" s="73">
        <v>84</v>
      </c>
      <c r="C1005" s="73">
        <v>1120</v>
      </c>
      <c r="D1005" s="73">
        <v>5504</v>
      </c>
      <c r="E1005" s="73">
        <v>3004</v>
      </c>
      <c r="F1005" s="73">
        <v>1204</v>
      </c>
      <c r="G1005" s="73">
        <v>8508</v>
      </c>
      <c r="H1005" s="73" t="str">
        <f>VLOOKUP(A1005,[1]Hoja1!$A$2:$D$1122,2)</f>
        <v>VILLAHERMOSA</v>
      </c>
      <c r="I1005" s="74">
        <f t="shared" si="15"/>
        <v>2.7</v>
      </c>
    </row>
    <row r="1006" spans="1:9" x14ac:dyDescent="0.25">
      <c r="A1006">
        <v>73873</v>
      </c>
      <c r="B1006" s="73">
        <v>251</v>
      </c>
      <c r="C1006" s="73">
        <v>812</v>
      </c>
      <c r="D1006" s="73">
        <v>2901</v>
      </c>
      <c r="E1006" s="73">
        <v>2093</v>
      </c>
      <c r="F1006" s="73">
        <v>1063</v>
      </c>
      <c r="G1006" s="73">
        <v>4994</v>
      </c>
      <c r="H1006" s="73" t="str">
        <f>VLOOKUP(A1006,[1]Hoja1!$A$2:$D$1122,2)</f>
        <v>VILLARRICA</v>
      </c>
      <c r="I1006" s="74">
        <f t="shared" si="15"/>
        <v>2.6</v>
      </c>
    </row>
    <row r="1007" spans="1:9" x14ac:dyDescent="0.25">
      <c r="A1007">
        <v>76001</v>
      </c>
      <c r="B1007" s="66">
        <v>760</v>
      </c>
      <c r="C1007" s="66">
        <v>324597</v>
      </c>
      <c r="D1007" s="66">
        <v>8578</v>
      </c>
      <c r="E1007" s="66">
        <v>1801778</v>
      </c>
      <c r="F1007" s="66">
        <v>325357</v>
      </c>
      <c r="G1007" s="66">
        <v>1810356</v>
      </c>
      <c r="H1007" s="66" t="str">
        <f>VLOOKUP(A1007,[1]Hoja1!$A$2:$D$1122,2)</f>
        <v>CALI</v>
      </c>
      <c r="I1007" s="74">
        <f t="shared" si="15"/>
        <v>5.6</v>
      </c>
    </row>
    <row r="1008" spans="1:9" x14ac:dyDescent="0.25">
      <c r="A1008">
        <v>76020</v>
      </c>
      <c r="B1008" s="73">
        <v>41</v>
      </c>
      <c r="C1008" s="73">
        <v>2615</v>
      </c>
      <c r="D1008" s="73">
        <v>2499</v>
      </c>
      <c r="E1008" s="73">
        <v>9663</v>
      </c>
      <c r="F1008" s="73">
        <v>2656</v>
      </c>
      <c r="G1008" s="73">
        <v>12162</v>
      </c>
      <c r="H1008" s="73" t="str">
        <f>VLOOKUP(A1008,[1]Hoja1!$A$2:$D$1122,2)</f>
        <v>ALCAL��</v>
      </c>
      <c r="I1008" s="74">
        <f t="shared" si="15"/>
        <v>3.7</v>
      </c>
    </row>
    <row r="1009" spans="1:9" x14ac:dyDescent="0.25">
      <c r="A1009">
        <v>76036</v>
      </c>
      <c r="B1009" s="73">
        <v>79</v>
      </c>
      <c r="C1009" s="73">
        <v>5002</v>
      </c>
      <c r="D1009" s="73">
        <v>2308</v>
      </c>
      <c r="E1009" s="73">
        <v>15801</v>
      </c>
      <c r="F1009" s="73">
        <v>5081</v>
      </c>
      <c r="G1009" s="73">
        <v>18109</v>
      </c>
      <c r="H1009" s="73" t="str">
        <f>VLOOKUP(A1009,[1]Hoja1!$A$2:$D$1122,2)</f>
        <v>ANDALUC��A</v>
      </c>
      <c r="I1009" s="74">
        <f t="shared" si="15"/>
        <v>3.2</v>
      </c>
    </row>
    <row r="1010" spans="1:9" x14ac:dyDescent="0.25">
      <c r="A1010">
        <v>76041</v>
      </c>
      <c r="B1010" s="73">
        <v>105</v>
      </c>
      <c r="C1010" s="73">
        <v>2483</v>
      </c>
      <c r="D1010" s="73">
        <v>3588</v>
      </c>
      <c r="E1010" s="73">
        <v>11981</v>
      </c>
      <c r="F1010" s="73">
        <v>2588</v>
      </c>
      <c r="G1010" s="73">
        <v>15569</v>
      </c>
      <c r="H1010" s="73" t="str">
        <f>VLOOKUP(A1010,[1]Hoja1!$A$2:$D$1122,2)</f>
        <v>ANSERMANUEVO</v>
      </c>
      <c r="I1010" s="74">
        <f t="shared" si="15"/>
        <v>4.8999999999999995</v>
      </c>
    </row>
    <row r="1011" spans="1:9" x14ac:dyDescent="0.25">
      <c r="A1011">
        <v>76054</v>
      </c>
      <c r="B1011" s="73">
        <v>105</v>
      </c>
      <c r="C1011" s="73">
        <v>778</v>
      </c>
      <c r="D1011" s="73">
        <v>2072</v>
      </c>
      <c r="E1011" s="73">
        <v>2854</v>
      </c>
      <c r="F1011" s="73">
        <v>883</v>
      </c>
      <c r="G1011" s="73">
        <v>4926</v>
      </c>
      <c r="H1011" s="73" t="str">
        <f>VLOOKUP(A1011,[1]Hoja1!$A$2:$D$1122,2)</f>
        <v>ARGELIA</v>
      </c>
      <c r="I1011" s="74">
        <f t="shared" si="15"/>
        <v>3.7</v>
      </c>
    </row>
    <row r="1012" spans="1:9" x14ac:dyDescent="0.25">
      <c r="A1012">
        <v>76100</v>
      </c>
      <c r="B1012" s="73">
        <v>220</v>
      </c>
      <c r="C1012" s="73">
        <v>3186</v>
      </c>
      <c r="D1012" s="73">
        <v>4202</v>
      </c>
      <c r="E1012" s="73">
        <v>8449</v>
      </c>
      <c r="F1012" s="73">
        <v>3406</v>
      </c>
      <c r="G1012" s="73">
        <v>12651</v>
      </c>
      <c r="H1012" s="73" t="str">
        <f>VLOOKUP(A1012,[1]Hoja1!$A$2:$D$1122,2)</f>
        <v>BOL��VAR</v>
      </c>
      <c r="I1012" s="74">
        <f t="shared" si="15"/>
        <v>2.7</v>
      </c>
    </row>
    <row r="1013" spans="1:9" x14ac:dyDescent="0.25">
      <c r="A1013">
        <v>76109</v>
      </c>
      <c r="B1013" s="69">
        <v>3293</v>
      </c>
      <c r="C1013" s="69">
        <v>59872</v>
      </c>
      <c r="D1013" s="69">
        <v>18762</v>
      </c>
      <c r="E1013" s="69">
        <v>235627</v>
      </c>
      <c r="F1013" s="69">
        <v>63165</v>
      </c>
      <c r="G1013" s="69">
        <v>254389</v>
      </c>
      <c r="H1013" s="69" t="str">
        <f>VLOOKUP(A1013,[1]Hoja1!$A$2:$D$1122,2)</f>
        <v>BUENAVENTURA</v>
      </c>
      <c r="I1013" s="74">
        <f t="shared" si="15"/>
        <v>4</v>
      </c>
    </row>
    <row r="1014" spans="1:9" x14ac:dyDescent="0.25">
      <c r="A1014">
        <v>76111</v>
      </c>
      <c r="B1014" s="71">
        <v>238</v>
      </c>
      <c r="C1014" s="71">
        <v>28722</v>
      </c>
      <c r="D1014" s="71">
        <v>4518</v>
      </c>
      <c r="E1014" s="71">
        <v>109484</v>
      </c>
      <c r="F1014" s="71">
        <v>28960</v>
      </c>
      <c r="G1014" s="71">
        <v>114002</v>
      </c>
      <c r="H1014" s="71" t="str">
        <f>VLOOKUP(A1014,[1]Hoja1!$A$2:$D$1122,2)</f>
        <v>GUADALAJARA DE BUGA</v>
      </c>
      <c r="I1014" s="74">
        <f t="shared" si="15"/>
        <v>3.9</v>
      </c>
    </row>
    <row r="1015" spans="1:9" x14ac:dyDescent="0.25">
      <c r="A1015">
        <v>76113</v>
      </c>
      <c r="B1015" s="73">
        <v>188</v>
      </c>
      <c r="C1015" s="73">
        <v>4920</v>
      </c>
      <c r="D1015" s="73">
        <v>5510</v>
      </c>
      <c r="E1015" s="73">
        <v>16474</v>
      </c>
      <c r="F1015" s="73">
        <v>5108</v>
      </c>
      <c r="G1015" s="73">
        <v>21984</v>
      </c>
      <c r="H1015" s="73" t="str">
        <f>VLOOKUP(A1015,[1]Hoja1!$A$2:$D$1122,2)</f>
        <v>BUGALAGRANDE</v>
      </c>
      <c r="I1015" s="74">
        <f t="shared" si="15"/>
        <v>3.4</v>
      </c>
    </row>
    <row r="1016" spans="1:9" x14ac:dyDescent="0.25">
      <c r="A1016">
        <v>76122</v>
      </c>
      <c r="B1016" s="72">
        <v>53</v>
      </c>
      <c r="C1016" s="72">
        <v>5705</v>
      </c>
      <c r="D1016" s="72">
        <v>3570</v>
      </c>
      <c r="E1016" s="72">
        <v>22487</v>
      </c>
      <c r="F1016" s="72">
        <v>5758</v>
      </c>
      <c r="G1016" s="72">
        <v>26057</v>
      </c>
      <c r="H1016" s="72" t="str">
        <f>VLOOKUP(A1016,[1]Hoja1!$A$2:$D$1122,2)</f>
        <v>CAICEDONIA</v>
      </c>
      <c r="I1016" s="74">
        <f t="shared" si="15"/>
        <v>4</v>
      </c>
    </row>
    <row r="1017" spans="1:9" x14ac:dyDescent="0.25">
      <c r="A1017">
        <v>76126</v>
      </c>
      <c r="B1017" s="73">
        <v>328</v>
      </c>
      <c r="C1017" s="73">
        <v>3109</v>
      </c>
      <c r="D1017" s="73">
        <v>5007</v>
      </c>
      <c r="E1017" s="73">
        <v>10993</v>
      </c>
      <c r="F1017" s="73">
        <v>3437</v>
      </c>
      <c r="G1017" s="73">
        <v>16000</v>
      </c>
      <c r="H1017" s="73" t="str">
        <f>VLOOKUP(A1017,[1]Hoja1!$A$2:$D$1122,2)</f>
        <v>CALIMA</v>
      </c>
      <c r="I1017" s="74">
        <f t="shared" si="15"/>
        <v>3.6</v>
      </c>
    </row>
    <row r="1018" spans="1:9" x14ac:dyDescent="0.25">
      <c r="A1018">
        <v>76130</v>
      </c>
      <c r="B1018" s="72">
        <v>196</v>
      </c>
      <c r="C1018" s="72">
        <v>18533</v>
      </c>
      <c r="D1018" s="72">
        <v>6171</v>
      </c>
      <c r="E1018" s="72">
        <v>78425</v>
      </c>
      <c r="F1018" s="72">
        <v>18729</v>
      </c>
      <c r="G1018" s="72">
        <v>84596</v>
      </c>
      <c r="H1018" s="72" t="str">
        <f>VLOOKUP(A1018,[1]Hoja1!$A$2:$D$1122,2)</f>
        <v>CANDELARIA</v>
      </c>
      <c r="I1018" s="74">
        <f t="shared" si="15"/>
        <v>4.3</v>
      </c>
    </row>
    <row r="1019" spans="1:9" x14ac:dyDescent="0.25">
      <c r="A1019">
        <v>76147</v>
      </c>
      <c r="B1019" s="71">
        <v>105</v>
      </c>
      <c r="C1019" s="71">
        <v>30251</v>
      </c>
      <c r="D1019" s="71">
        <v>2374</v>
      </c>
      <c r="E1019" s="71">
        <v>114988</v>
      </c>
      <c r="F1019" s="71">
        <v>30356</v>
      </c>
      <c r="G1019" s="71">
        <v>117362</v>
      </c>
      <c r="H1019" s="71" t="str">
        <f>VLOOKUP(A1019,[1]Hoja1!$A$2:$D$1122,2)</f>
        <v>CARTAGO</v>
      </c>
      <c r="I1019" s="74">
        <f t="shared" si="15"/>
        <v>3.9</v>
      </c>
    </row>
    <row r="1020" spans="1:9" x14ac:dyDescent="0.25">
      <c r="A1020">
        <v>76233</v>
      </c>
      <c r="B1020" s="73">
        <v>1587</v>
      </c>
      <c r="C1020" s="73">
        <v>7249</v>
      </c>
      <c r="D1020" s="73">
        <v>18278</v>
      </c>
      <c r="E1020" s="73">
        <v>21218</v>
      </c>
      <c r="F1020" s="73">
        <v>8836</v>
      </c>
      <c r="G1020" s="73">
        <v>39496</v>
      </c>
      <c r="H1020" s="73" t="str">
        <f>VLOOKUP(A1020,[1]Hoja1!$A$2:$D$1122,2)</f>
        <v>DAGUA</v>
      </c>
      <c r="I1020" s="74">
        <f t="shared" si="15"/>
        <v>3</v>
      </c>
    </row>
    <row r="1021" spans="1:9" x14ac:dyDescent="0.25">
      <c r="A1021">
        <v>76243</v>
      </c>
      <c r="B1021" s="73">
        <v>88</v>
      </c>
      <c r="C1021" s="73">
        <v>1023</v>
      </c>
      <c r="D1021" s="73">
        <v>3895</v>
      </c>
      <c r="E1021" s="73">
        <v>3475</v>
      </c>
      <c r="F1021" s="73">
        <v>1111</v>
      </c>
      <c r="G1021" s="73">
        <v>7370</v>
      </c>
      <c r="H1021" s="73" t="str">
        <f>VLOOKUP(A1021,[1]Hoja1!$A$2:$D$1122,2)</f>
        <v>EL ��GUILA</v>
      </c>
      <c r="I1021" s="74">
        <f t="shared" si="15"/>
        <v>3.4</v>
      </c>
    </row>
    <row r="1022" spans="1:9" x14ac:dyDescent="0.25">
      <c r="A1022">
        <v>76246</v>
      </c>
      <c r="B1022" s="73">
        <v>46</v>
      </c>
      <c r="C1022" s="73">
        <v>896</v>
      </c>
      <c r="D1022" s="73">
        <v>2984</v>
      </c>
      <c r="E1022" s="73">
        <v>3131</v>
      </c>
      <c r="F1022" s="73">
        <v>942</v>
      </c>
      <c r="G1022" s="73">
        <v>6115</v>
      </c>
      <c r="H1022" s="73" t="str">
        <f>VLOOKUP(A1022,[1]Hoja1!$A$2:$D$1122,2)</f>
        <v>EL CAIRO</v>
      </c>
      <c r="I1022" s="74">
        <f t="shared" si="15"/>
        <v>3.5</v>
      </c>
    </row>
    <row r="1023" spans="1:9" x14ac:dyDescent="0.25">
      <c r="A1023">
        <v>76248</v>
      </c>
      <c r="B1023" s="72">
        <v>311</v>
      </c>
      <c r="C1023" s="72">
        <v>12394</v>
      </c>
      <c r="D1023" s="72">
        <v>4349</v>
      </c>
      <c r="E1023" s="72">
        <v>49540</v>
      </c>
      <c r="F1023" s="72">
        <v>12705</v>
      </c>
      <c r="G1023" s="72">
        <v>53889</v>
      </c>
      <c r="H1023" s="72" t="str">
        <f>VLOOKUP(A1023,[1]Hoja1!$A$2:$D$1122,2)</f>
        <v>EL CERRITO</v>
      </c>
      <c r="I1023" s="74">
        <f t="shared" si="15"/>
        <v>4</v>
      </c>
    </row>
    <row r="1024" spans="1:9" x14ac:dyDescent="0.25">
      <c r="A1024">
        <v>76250</v>
      </c>
      <c r="B1024" s="73">
        <v>116</v>
      </c>
      <c r="C1024" s="73">
        <v>1769</v>
      </c>
      <c r="D1024" s="73">
        <v>2351</v>
      </c>
      <c r="E1024" s="73">
        <v>5677</v>
      </c>
      <c r="F1024" s="73">
        <v>1885</v>
      </c>
      <c r="G1024" s="73">
        <v>8028</v>
      </c>
      <c r="H1024" s="73" t="str">
        <f>VLOOKUP(A1024,[1]Hoja1!$A$2:$D$1122,2)</f>
        <v>EL DOVIO</v>
      </c>
      <c r="I1024" s="74">
        <f t="shared" si="15"/>
        <v>3.3000000000000003</v>
      </c>
    </row>
    <row r="1025" spans="1:9" x14ac:dyDescent="0.25">
      <c r="A1025">
        <v>76275</v>
      </c>
      <c r="B1025" s="72">
        <v>577</v>
      </c>
      <c r="C1025" s="72">
        <v>11241</v>
      </c>
      <c r="D1025" s="72">
        <v>5488</v>
      </c>
      <c r="E1025" s="72">
        <v>48383</v>
      </c>
      <c r="F1025" s="72">
        <v>11818</v>
      </c>
      <c r="G1025" s="72">
        <v>53871</v>
      </c>
      <c r="H1025" s="72" t="str">
        <f>VLOOKUP(A1025,[1]Hoja1!$A$2:$D$1122,2)</f>
        <v>FLORIDA</v>
      </c>
      <c r="I1025" s="74">
        <f t="shared" si="15"/>
        <v>4.3999999999999995</v>
      </c>
    </row>
    <row r="1026" spans="1:9" x14ac:dyDescent="0.25">
      <c r="A1026">
        <v>76306</v>
      </c>
      <c r="B1026" s="73">
        <v>75</v>
      </c>
      <c r="C1026" s="73">
        <v>3961</v>
      </c>
      <c r="D1026" s="73">
        <v>4053</v>
      </c>
      <c r="E1026" s="73">
        <v>14888</v>
      </c>
      <c r="F1026" s="73">
        <v>4036</v>
      </c>
      <c r="G1026" s="73">
        <v>18941</v>
      </c>
      <c r="H1026" s="73" t="str">
        <f>VLOOKUP(A1026,[1]Hoja1!$A$2:$D$1122,2)</f>
        <v>GINEBRA</v>
      </c>
      <c r="I1026" s="74">
        <f t="shared" si="15"/>
        <v>3.8000000000000003</v>
      </c>
    </row>
    <row r="1027" spans="1:9" x14ac:dyDescent="0.25">
      <c r="A1027">
        <v>76318</v>
      </c>
      <c r="B1027" s="73">
        <v>46</v>
      </c>
      <c r="C1027" s="73">
        <v>6095</v>
      </c>
      <c r="D1027" s="73">
        <v>3315</v>
      </c>
      <c r="E1027" s="73">
        <v>26754</v>
      </c>
      <c r="F1027" s="73">
        <v>6141</v>
      </c>
      <c r="G1027" s="73">
        <v>30069</v>
      </c>
      <c r="H1027" s="73" t="str">
        <f>VLOOKUP(A1027,[1]Hoja1!$A$2:$D$1122,2)</f>
        <v>GUACAR��</v>
      </c>
      <c r="I1027" s="74">
        <f t="shared" ref="I1027:I1090" si="16">ROUNDUP(E1027/C1027,1)</f>
        <v>4.3999999999999995</v>
      </c>
    </row>
    <row r="1028" spans="1:9" x14ac:dyDescent="0.25">
      <c r="A1028">
        <v>76364</v>
      </c>
      <c r="B1028" s="71">
        <v>589</v>
      </c>
      <c r="C1028" s="71">
        <v>28102</v>
      </c>
      <c r="D1028" s="71">
        <v>12514</v>
      </c>
      <c r="E1028" s="71">
        <v>114454</v>
      </c>
      <c r="F1028" s="71">
        <v>28691</v>
      </c>
      <c r="G1028" s="71">
        <v>126968</v>
      </c>
      <c r="H1028" s="71" t="str">
        <f>VLOOKUP(A1028,[1]Hoja1!$A$2:$D$1122,2)</f>
        <v>JAMUNDÍ</v>
      </c>
      <c r="I1028" s="74">
        <f t="shared" si="16"/>
        <v>4.0999999999999996</v>
      </c>
    </row>
    <row r="1029" spans="1:9" x14ac:dyDescent="0.25">
      <c r="A1029">
        <v>76377</v>
      </c>
      <c r="B1029" s="73">
        <v>155</v>
      </c>
      <c r="C1029" s="73">
        <v>2436</v>
      </c>
      <c r="D1029" s="73">
        <v>7144</v>
      </c>
      <c r="E1029" s="73">
        <v>5684</v>
      </c>
      <c r="F1029" s="73">
        <v>2591</v>
      </c>
      <c r="G1029" s="73">
        <v>12828</v>
      </c>
      <c r="H1029" s="73" t="str">
        <f>VLOOKUP(A1029,[1]Hoja1!$A$2:$D$1122,2)</f>
        <v>LA CUMBRE</v>
      </c>
      <c r="I1029" s="74">
        <f t="shared" si="16"/>
        <v>2.4</v>
      </c>
    </row>
    <row r="1030" spans="1:9" x14ac:dyDescent="0.25">
      <c r="A1030">
        <v>76400</v>
      </c>
      <c r="B1030" s="72">
        <v>82</v>
      </c>
      <c r="C1030" s="72">
        <v>7361</v>
      </c>
      <c r="D1030" s="72">
        <v>2400</v>
      </c>
      <c r="E1030" s="72">
        <v>26964</v>
      </c>
      <c r="F1030" s="72">
        <v>7443</v>
      </c>
      <c r="G1030" s="72">
        <v>29364</v>
      </c>
      <c r="H1030" s="72" t="str">
        <f>VLOOKUP(A1030,[1]Hoja1!$A$2:$D$1122,2)</f>
        <v>LA UNIÓN</v>
      </c>
      <c r="I1030" s="74">
        <f t="shared" si="16"/>
        <v>3.7</v>
      </c>
    </row>
    <row r="1031" spans="1:9" x14ac:dyDescent="0.25">
      <c r="A1031">
        <v>76403</v>
      </c>
      <c r="B1031" s="73">
        <v>52</v>
      </c>
      <c r="C1031" s="73">
        <v>3474</v>
      </c>
      <c r="D1031" s="73">
        <v>1005</v>
      </c>
      <c r="E1031" s="73">
        <v>10030</v>
      </c>
      <c r="F1031" s="73">
        <v>3526</v>
      </c>
      <c r="G1031" s="73">
        <v>11035</v>
      </c>
      <c r="H1031" s="73" t="str">
        <f>VLOOKUP(A1031,[1]Hoja1!$A$2:$D$1122,2)</f>
        <v>LA VICTORIA</v>
      </c>
      <c r="I1031" s="74">
        <f t="shared" si="16"/>
        <v>2.9</v>
      </c>
    </row>
    <row r="1032" spans="1:9" x14ac:dyDescent="0.25">
      <c r="A1032">
        <v>76497</v>
      </c>
      <c r="B1032" s="73">
        <v>48</v>
      </c>
      <c r="C1032" s="73">
        <v>2830</v>
      </c>
      <c r="D1032" s="73">
        <v>1857</v>
      </c>
      <c r="E1032" s="73">
        <v>9105</v>
      </c>
      <c r="F1032" s="73">
        <v>2878</v>
      </c>
      <c r="G1032" s="73">
        <v>10962</v>
      </c>
      <c r="H1032" s="73" t="str">
        <f>VLOOKUP(A1032,[1]Hoja1!$A$2:$D$1122,2)</f>
        <v>OBANDO</v>
      </c>
      <c r="I1032" s="74">
        <f t="shared" si="16"/>
        <v>3.3000000000000003</v>
      </c>
    </row>
    <row r="1033" spans="1:9" x14ac:dyDescent="0.25">
      <c r="A1033">
        <v>76520</v>
      </c>
      <c r="B1033" s="69">
        <v>641</v>
      </c>
      <c r="C1033" s="69">
        <v>77196</v>
      </c>
      <c r="D1033" s="69">
        <v>9684</v>
      </c>
      <c r="E1033" s="69">
        <v>289295</v>
      </c>
      <c r="F1033" s="69">
        <v>77837</v>
      </c>
      <c r="G1033" s="69">
        <v>298979</v>
      </c>
      <c r="H1033" s="69" t="str">
        <f>VLOOKUP(A1033,[1]Hoja1!$A$2:$D$1122,2)</f>
        <v>PALMIRA</v>
      </c>
      <c r="I1033" s="74">
        <f t="shared" si="16"/>
        <v>3.8000000000000003</v>
      </c>
    </row>
    <row r="1034" spans="1:9" x14ac:dyDescent="0.25">
      <c r="A1034">
        <v>76563</v>
      </c>
      <c r="B1034" s="72">
        <v>159</v>
      </c>
      <c r="C1034" s="72">
        <v>9715</v>
      </c>
      <c r="D1034" s="72">
        <v>2655</v>
      </c>
      <c r="E1034" s="72">
        <v>40713</v>
      </c>
      <c r="F1034" s="72">
        <v>9874</v>
      </c>
      <c r="G1034" s="72">
        <v>43368</v>
      </c>
      <c r="H1034" s="72" t="str">
        <f>VLOOKUP(A1034,[1]Hoja1!$A$2:$D$1122,2)</f>
        <v>PRADERA</v>
      </c>
      <c r="I1034" s="74">
        <f t="shared" si="16"/>
        <v>4.1999999999999993</v>
      </c>
    </row>
    <row r="1035" spans="1:9" x14ac:dyDescent="0.25">
      <c r="A1035">
        <v>76606</v>
      </c>
      <c r="B1035" s="73">
        <v>84</v>
      </c>
      <c r="C1035" s="73">
        <v>2235</v>
      </c>
      <c r="D1035" s="73">
        <v>3706</v>
      </c>
      <c r="E1035" s="73">
        <v>9011</v>
      </c>
      <c r="F1035" s="73">
        <v>2319</v>
      </c>
      <c r="G1035" s="73">
        <v>12717</v>
      </c>
      <c r="H1035" s="73" t="str">
        <f>VLOOKUP(A1035,[1]Hoja1!$A$2:$D$1122,2)</f>
        <v>RESTREPO</v>
      </c>
      <c r="I1035" s="74">
        <f t="shared" si="16"/>
        <v>4.0999999999999996</v>
      </c>
    </row>
    <row r="1036" spans="1:9" x14ac:dyDescent="0.25">
      <c r="A1036">
        <v>76616</v>
      </c>
      <c r="B1036" s="73">
        <v>67</v>
      </c>
      <c r="C1036" s="73">
        <v>2689</v>
      </c>
      <c r="D1036" s="73">
        <v>3962</v>
      </c>
      <c r="E1036" s="73">
        <v>10051</v>
      </c>
      <c r="F1036" s="73">
        <v>2756</v>
      </c>
      <c r="G1036" s="73">
        <v>14013</v>
      </c>
      <c r="H1036" s="73" t="str">
        <f>VLOOKUP(A1036,[1]Hoja1!$A$2:$D$1122,2)</f>
        <v>RIOFR��O</v>
      </c>
      <c r="I1036" s="74">
        <f t="shared" si="16"/>
        <v>3.8000000000000003</v>
      </c>
    </row>
    <row r="1037" spans="1:9" x14ac:dyDescent="0.25">
      <c r="A1037">
        <v>76622</v>
      </c>
      <c r="B1037" s="72">
        <v>95</v>
      </c>
      <c r="C1037" s="72">
        <v>7873</v>
      </c>
      <c r="D1037" s="72">
        <v>3611</v>
      </c>
      <c r="E1037" s="72">
        <v>27757</v>
      </c>
      <c r="F1037" s="72">
        <v>7968</v>
      </c>
      <c r="G1037" s="72">
        <v>31368</v>
      </c>
      <c r="H1037" s="72" t="str">
        <f>VLOOKUP(A1037,[1]Hoja1!$A$2:$D$1122,2)</f>
        <v>ROLDANILLO</v>
      </c>
      <c r="I1037" s="74">
        <f t="shared" si="16"/>
        <v>3.6</v>
      </c>
    </row>
    <row r="1038" spans="1:9" x14ac:dyDescent="0.25">
      <c r="A1038">
        <v>76670</v>
      </c>
      <c r="B1038" s="73">
        <v>196</v>
      </c>
      <c r="C1038" s="73">
        <v>3105</v>
      </c>
      <c r="D1038" s="73">
        <v>2602</v>
      </c>
      <c r="E1038" s="73">
        <v>12821</v>
      </c>
      <c r="F1038" s="73">
        <v>3301</v>
      </c>
      <c r="G1038" s="73">
        <v>15423</v>
      </c>
      <c r="H1038" s="73" t="str">
        <f>VLOOKUP(A1038,[1]Hoja1!$A$2:$D$1122,2)</f>
        <v>SAN PEDRO</v>
      </c>
      <c r="I1038" s="74">
        <f t="shared" si="16"/>
        <v>4.1999999999999993</v>
      </c>
    </row>
    <row r="1039" spans="1:9" x14ac:dyDescent="0.25">
      <c r="A1039">
        <v>76736</v>
      </c>
      <c r="B1039" s="72">
        <v>110</v>
      </c>
      <c r="C1039" s="72">
        <v>7550</v>
      </c>
      <c r="D1039" s="72">
        <v>6804</v>
      </c>
      <c r="E1039" s="72">
        <v>29461</v>
      </c>
      <c r="F1039" s="72">
        <v>7660</v>
      </c>
      <c r="G1039" s="72">
        <v>36265</v>
      </c>
      <c r="H1039" s="72" t="str">
        <f>VLOOKUP(A1039,[1]Hoja1!$A$2:$D$1122,2)</f>
        <v>SEVILLA</v>
      </c>
      <c r="I1039" s="74">
        <f t="shared" si="16"/>
        <v>4</v>
      </c>
    </row>
    <row r="1040" spans="1:9" x14ac:dyDescent="0.25">
      <c r="A1040">
        <v>76823</v>
      </c>
      <c r="B1040" s="73">
        <v>82</v>
      </c>
      <c r="C1040" s="73">
        <v>3257</v>
      </c>
      <c r="D1040" s="73">
        <v>1702</v>
      </c>
      <c r="E1040" s="73">
        <v>10360</v>
      </c>
      <c r="F1040" s="73">
        <v>3339</v>
      </c>
      <c r="G1040" s="73">
        <v>12062</v>
      </c>
      <c r="H1040" s="73" t="str">
        <f>VLOOKUP(A1040,[1]Hoja1!$A$2:$D$1122,2)</f>
        <v>TORO</v>
      </c>
      <c r="I1040" s="74">
        <f t="shared" si="16"/>
        <v>3.2</v>
      </c>
    </row>
    <row r="1041" spans="1:9" x14ac:dyDescent="0.25">
      <c r="A1041">
        <v>76828</v>
      </c>
      <c r="B1041" s="73">
        <v>161</v>
      </c>
      <c r="C1041" s="73">
        <v>2817</v>
      </c>
      <c r="D1041" s="73">
        <v>5207</v>
      </c>
      <c r="E1041" s="73">
        <v>11069</v>
      </c>
      <c r="F1041" s="73">
        <v>2978</v>
      </c>
      <c r="G1041" s="73">
        <v>16276</v>
      </c>
      <c r="H1041" s="73" t="str">
        <f>VLOOKUP(A1041,[1]Hoja1!$A$2:$D$1122,2)</f>
        <v>TRUJILLO</v>
      </c>
      <c r="I1041" s="74">
        <f t="shared" si="16"/>
        <v>4</v>
      </c>
    </row>
    <row r="1042" spans="1:9" x14ac:dyDescent="0.25">
      <c r="A1042">
        <v>76834</v>
      </c>
      <c r="B1042" s="71">
        <v>457</v>
      </c>
      <c r="C1042" s="71">
        <v>41606</v>
      </c>
      <c r="D1042" s="71">
        <v>9564</v>
      </c>
      <c r="E1042" s="71">
        <v>176000</v>
      </c>
      <c r="F1042" s="71">
        <v>42063</v>
      </c>
      <c r="G1042" s="71">
        <v>185564</v>
      </c>
      <c r="H1042" s="71" t="str">
        <f>VLOOKUP(A1042,[1]Hoja1!$A$2:$D$1122,2)</f>
        <v>TULUÁ</v>
      </c>
      <c r="I1042" s="74">
        <f t="shared" si="16"/>
        <v>4.3</v>
      </c>
    </row>
    <row r="1043" spans="1:9" x14ac:dyDescent="0.25">
      <c r="A1043">
        <v>76845</v>
      </c>
      <c r="B1043" s="73">
        <v>17</v>
      </c>
      <c r="C1043" s="73">
        <v>932</v>
      </c>
      <c r="D1043" s="73">
        <v>1805</v>
      </c>
      <c r="E1043" s="73">
        <v>2962</v>
      </c>
      <c r="F1043" s="73">
        <v>949</v>
      </c>
      <c r="G1043" s="73">
        <v>4767</v>
      </c>
      <c r="H1043" s="73" t="str">
        <f>VLOOKUP(A1043,[1]Hoja1!$A$2:$D$1122,2)</f>
        <v>ULLOA</v>
      </c>
      <c r="I1043" s="74">
        <f t="shared" si="16"/>
        <v>3.2</v>
      </c>
    </row>
    <row r="1044" spans="1:9" x14ac:dyDescent="0.25">
      <c r="A1044">
        <v>76863</v>
      </c>
      <c r="B1044" s="73">
        <v>45</v>
      </c>
      <c r="C1044" s="73">
        <v>1542</v>
      </c>
      <c r="D1044" s="73">
        <v>1916</v>
      </c>
      <c r="E1044" s="73">
        <v>4316</v>
      </c>
      <c r="F1044" s="73">
        <v>1587</v>
      </c>
      <c r="G1044" s="73">
        <v>6232</v>
      </c>
      <c r="H1044" s="73" t="str">
        <f>VLOOKUP(A1044,[1]Hoja1!$A$2:$D$1122,2)</f>
        <v>VERSALLES</v>
      </c>
      <c r="I1044" s="74">
        <f t="shared" si="16"/>
        <v>2.8000000000000003</v>
      </c>
    </row>
    <row r="1045" spans="1:9" x14ac:dyDescent="0.25">
      <c r="A1045">
        <v>76869</v>
      </c>
      <c r="B1045" s="73">
        <v>80</v>
      </c>
      <c r="C1045" s="73">
        <v>2392</v>
      </c>
      <c r="D1045" s="73">
        <v>2718</v>
      </c>
      <c r="E1045" s="73">
        <v>8023</v>
      </c>
      <c r="F1045" s="73">
        <v>2472</v>
      </c>
      <c r="G1045" s="73">
        <v>10741</v>
      </c>
      <c r="H1045" s="73" t="str">
        <f>VLOOKUP(A1045,[1]Hoja1!$A$2:$D$1122,2)</f>
        <v>VIJES</v>
      </c>
      <c r="I1045" s="74">
        <f t="shared" si="16"/>
        <v>3.4</v>
      </c>
    </row>
    <row r="1046" spans="1:9" x14ac:dyDescent="0.25">
      <c r="A1046">
        <v>76890</v>
      </c>
      <c r="B1046" s="73">
        <v>142</v>
      </c>
      <c r="C1046" s="73">
        <v>3157</v>
      </c>
      <c r="D1046" s="73">
        <v>4092</v>
      </c>
      <c r="E1046" s="73">
        <v>11221</v>
      </c>
      <c r="F1046" s="73">
        <v>3299</v>
      </c>
      <c r="G1046" s="73">
        <v>15313</v>
      </c>
      <c r="H1046" s="73" t="str">
        <f>VLOOKUP(A1046,[1]Hoja1!$A$2:$D$1122,2)</f>
        <v>YOTOCO</v>
      </c>
      <c r="I1046" s="74">
        <f t="shared" si="16"/>
        <v>3.6</v>
      </c>
    </row>
    <row r="1047" spans="1:9" x14ac:dyDescent="0.25">
      <c r="A1047">
        <v>76892</v>
      </c>
      <c r="B1047" s="71">
        <v>532</v>
      </c>
      <c r="C1047" s="71">
        <v>21274</v>
      </c>
      <c r="D1047" s="71">
        <v>6508</v>
      </c>
      <c r="E1047" s="71">
        <v>88230</v>
      </c>
      <c r="F1047" s="71">
        <v>21806</v>
      </c>
      <c r="G1047" s="71">
        <v>94738</v>
      </c>
      <c r="H1047" s="71" t="str">
        <f>VLOOKUP(A1047,[1]Hoja1!$A$2:$D$1122,2)</f>
        <v>YUMBO</v>
      </c>
      <c r="I1047" s="74">
        <f t="shared" si="16"/>
        <v>4.1999999999999993</v>
      </c>
    </row>
    <row r="1048" spans="1:9" x14ac:dyDescent="0.25">
      <c r="A1048">
        <v>76895</v>
      </c>
      <c r="B1048" s="72">
        <v>95</v>
      </c>
      <c r="C1048" s="72">
        <v>9956</v>
      </c>
      <c r="D1048" s="72">
        <v>1749</v>
      </c>
      <c r="E1048" s="72">
        <v>37503</v>
      </c>
      <c r="F1048" s="72">
        <v>10051</v>
      </c>
      <c r="G1048" s="72">
        <v>39252</v>
      </c>
      <c r="H1048" s="72" t="str">
        <f>VLOOKUP(A1048,[1]Hoja1!$A$2:$D$1122,2)</f>
        <v>ZARZAL</v>
      </c>
      <c r="I1048" s="74">
        <f t="shared" si="16"/>
        <v>3.8000000000000003</v>
      </c>
    </row>
    <row r="1049" spans="1:9" x14ac:dyDescent="0.25">
      <c r="A1049">
        <v>81001</v>
      </c>
      <c r="B1049" s="71">
        <v>739</v>
      </c>
      <c r="C1049" s="71">
        <v>18286</v>
      </c>
      <c r="D1049" s="71">
        <v>7917</v>
      </c>
      <c r="E1049" s="71">
        <v>65939</v>
      </c>
      <c r="F1049" s="71">
        <v>19025</v>
      </c>
      <c r="G1049" s="71">
        <v>73856</v>
      </c>
      <c r="H1049" s="71" t="str">
        <f>VLOOKUP(A1049,[1]Hoja1!$A$2:$D$1122,2)</f>
        <v>ARAUCA</v>
      </c>
      <c r="I1049" s="74">
        <f t="shared" si="16"/>
        <v>3.7</v>
      </c>
    </row>
    <row r="1050" spans="1:9" x14ac:dyDescent="0.25">
      <c r="A1050">
        <v>81065</v>
      </c>
      <c r="B1050" s="73">
        <v>1245</v>
      </c>
      <c r="C1050" s="73">
        <v>7210</v>
      </c>
      <c r="D1050" s="73">
        <v>17519</v>
      </c>
      <c r="E1050" s="73">
        <v>26484</v>
      </c>
      <c r="F1050" s="73">
        <v>8455</v>
      </c>
      <c r="G1050" s="73">
        <v>44003</v>
      </c>
      <c r="H1050" s="73" t="str">
        <f>VLOOKUP(A1050,[1]Hoja1!$A$2:$D$1122,2)</f>
        <v>ARAUQUITA</v>
      </c>
      <c r="I1050" s="74">
        <f t="shared" si="16"/>
        <v>3.7</v>
      </c>
    </row>
    <row r="1051" spans="1:9" x14ac:dyDescent="0.25">
      <c r="A1051">
        <v>81220</v>
      </c>
      <c r="B1051" s="73">
        <v>157</v>
      </c>
      <c r="C1051" s="73">
        <v>857</v>
      </c>
      <c r="D1051" s="73">
        <v>972</v>
      </c>
      <c r="E1051" s="73">
        <v>2662</v>
      </c>
      <c r="F1051" s="73">
        <v>1014</v>
      </c>
      <c r="G1051" s="73">
        <v>3634</v>
      </c>
      <c r="H1051" s="73" t="str">
        <f>VLOOKUP(A1051,[1]Hoja1!$A$2:$D$1122,2)</f>
        <v>CRAVO NORTE</v>
      </c>
      <c r="I1051" s="74">
        <f t="shared" si="16"/>
        <v>3.2</v>
      </c>
    </row>
    <row r="1052" spans="1:9" x14ac:dyDescent="0.25">
      <c r="A1052">
        <v>81300</v>
      </c>
      <c r="B1052" s="73">
        <v>576</v>
      </c>
      <c r="C1052" s="73">
        <v>3540</v>
      </c>
      <c r="D1052" s="73">
        <v>6079</v>
      </c>
      <c r="E1052" s="73">
        <v>10835</v>
      </c>
      <c r="F1052" s="73">
        <v>4116</v>
      </c>
      <c r="G1052" s="73">
        <v>16914</v>
      </c>
      <c r="H1052" s="73" t="str">
        <f>VLOOKUP(A1052,[1]Hoja1!$A$2:$D$1122,2)</f>
        <v>FORTUL</v>
      </c>
      <c r="I1052" s="74">
        <f t="shared" si="16"/>
        <v>3.1</v>
      </c>
    </row>
    <row r="1053" spans="1:9" x14ac:dyDescent="0.25">
      <c r="A1053">
        <v>81591</v>
      </c>
      <c r="B1053" s="73">
        <v>192</v>
      </c>
      <c r="C1053" s="73">
        <v>970</v>
      </c>
      <c r="D1053" s="73">
        <v>1142</v>
      </c>
      <c r="E1053" s="73">
        <v>2948</v>
      </c>
      <c r="F1053" s="73">
        <v>1162</v>
      </c>
      <c r="G1053" s="73">
        <v>4090</v>
      </c>
      <c r="H1053" s="73" t="str">
        <f>VLOOKUP(A1053,[1]Hoja1!$A$2:$D$1122,2)</f>
        <v>PUERTO ROND��N</v>
      </c>
      <c r="I1053" s="74">
        <f t="shared" si="16"/>
        <v>3.1</v>
      </c>
    </row>
    <row r="1054" spans="1:9" x14ac:dyDescent="0.25">
      <c r="A1054">
        <v>81736</v>
      </c>
      <c r="B1054" s="72">
        <v>230</v>
      </c>
      <c r="C1054" s="72">
        <v>13524</v>
      </c>
      <c r="D1054" s="72">
        <v>8589</v>
      </c>
      <c r="E1054" s="72">
        <v>42227</v>
      </c>
      <c r="F1054" s="72">
        <v>13754</v>
      </c>
      <c r="G1054" s="72">
        <v>50816</v>
      </c>
      <c r="H1054" s="72" t="str">
        <f>VLOOKUP(A1054,[1]Hoja1!$A$2:$D$1122,2)</f>
        <v>SARAVENA</v>
      </c>
      <c r="I1054" s="74">
        <f t="shared" si="16"/>
        <v>3.2</v>
      </c>
    </row>
    <row r="1055" spans="1:9" x14ac:dyDescent="0.25">
      <c r="A1055">
        <v>81794</v>
      </c>
      <c r="B1055" s="72">
        <v>1249</v>
      </c>
      <c r="C1055" s="72">
        <v>7672</v>
      </c>
      <c r="D1055" s="72">
        <v>10606</v>
      </c>
      <c r="E1055" s="72">
        <v>28124</v>
      </c>
      <c r="F1055" s="72">
        <v>8921</v>
      </c>
      <c r="G1055" s="72">
        <v>38730</v>
      </c>
      <c r="H1055" s="72" t="str">
        <f>VLOOKUP(A1055,[1]Hoja1!$A$2:$D$1122,2)</f>
        <v>TAME</v>
      </c>
      <c r="I1055" s="74">
        <f t="shared" si="16"/>
        <v>3.7</v>
      </c>
    </row>
    <row r="1056" spans="1:9" x14ac:dyDescent="0.25">
      <c r="A1056">
        <v>85001</v>
      </c>
      <c r="B1056" s="71">
        <v>756</v>
      </c>
      <c r="C1056" s="71">
        <v>37018</v>
      </c>
      <c r="D1056" s="71">
        <v>15086</v>
      </c>
      <c r="E1056" s="71">
        <v>138985</v>
      </c>
      <c r="F1056" s="71">
        <v>37774</v>
      </c>
      <c r="G1056" s="71">
        <v>154071</v>
      </c>
      <c r="H1056" s="71" t="str">
        <f>VLOOKUP(A1056,[1]Hoja1!$A$2:$D$1122,2)</f>
        <v>YOPAL</v>
      </c>
      <c r="I1056" s="74">
        <f t="shared" si="16"/>
        <v>3.8000000000000003</v>
      </c>
    </row>
    <row r="1057" spans="1:9" x14ac:dyDescent="0.25">
      <c r="A1057">
        <v>85010</v>
      </c>
      <c r="B1057" s="72">
        <v>532</v>
      </c>
      <c r="C1057" s="72">
        <v>5800</v>
      </c>
      <c r="D1057" s="72">
        <v>6537</v>
      </c>
      <c r="E1057" s="72">
        <v>26742</v>
      </c>
      <c r="F1057" s="72">
        <v>6332</v>
      </c>
      <c r="G1057" s="72">
        <v>33279</v>
      </c>
      <c r="H1057" s="72" t="str">
        <f>VLOOKUP(A1057,[1]Hoja1!$A$2:$D$1122,2)</f>
        <v>AGUAZUL</v>
      </c>
      <c r="I1057" s="74">
        <f t="shared" si="16"/>
        <v>4.6999999999999993</v>
      </c>
    </row>
    <row r="1058" spans="1:9" x14ac:dyDescent="0.25">
      <c r="A1058">
        <v>85015</v>
      </c>
      <c r="B1058" s="73">
        <v>101</v>
      </c>
      <c r="C1058" s="73">
        <v>479</v>
      </c>
      <c r="D1058" s="73">
        <v>744</v>
      </c>
      <c r="E1058" s="73">
        <v>1212</v>
      </c>
      <c r="F1058" s="73">
        <v>580</v>
      </c>
      <c r="G1058" s="73">
        <v>1956</v>
      </c>
      <c r="H1058" s="73" t="str">
        <f>VLOOKUP(A1058,[1]Hoja1!$A$2:$D$1122,2)</f>
        <v>CH��MEZA</v>
      </c>
      <c r="I1058" s="74">
        <f t="shared" si="16"/>
        <v>2.6</v>
      </c>
    </row>
    <row r="1059" spans="1:9" x14ac:dyDescent="0.25">
      <c r="A1059">
        <v>85125</v>
      </c>
      <c r="B1059" s="73">
        <v>727</v>
      </c>
      <c r="C1059" s="73">
        <v>1902</v>
      </c>
      <c r="D1059" s="73">
        <v>5164</v>
      </c>
      <c r="E1059" s="73">
        <v>5493</v>
      </c>
      <c r="F1059" s="73">
        <v>2629</v>
      </c>
      <c r="G1059" s="73">
        <v>10657</v>
      </c>
      <c r="H1059" s="73" t="str">
        <f>VLOOKUP(A1059,[1]Hoja1!$A$2:$D$1122,2)</f>
        <v>HATO COROZAL</v>
      </c>
      <c r="I1059" s="74">
        <f t="shared" si="16"/>
        <v>2.9</v>
      </c>
    </row>
    <row r="1060" spans="1:9" x14ac:dyDescent="0.25">
      <c r="A1060">
        <v>85136</v>
      </c>
      <c r="B1060" s="73">
        <v>18</v>
      </c>
      <c r="C1060" s="73">
        <v>167</v>
      </c>
      <c r="D1060" s="73">
        <v>622</v>
      </c>
      <c r="E1060" s="73">
        <v>550</v>
      </c>
      <c r="F1060" s="73">
        <v>185</v>
      </c>
      <c r="G1060" s="73">
        <v>1172</v>
      </c>
      <c r="H1060" s="73" t="str">
        <f>VLOOKUP(A1060,[1]Hoja1!$A$2:$D$1122,2)</f>
        <v>LA SALINA</v>
      </c>
      <c r="I1060" s="74">
        <f t="shared" si="16"/>
        <v>3.3000000000000003</v>
      </c>
    </row>
    <row r="1061" spans="1:9" x14ac:dyDescent="0.25">
      <c r="A1061">
        <v>85139</v>
      </c>
      <c r="B1061" s="73">
        <v>226</v>
      </c>
      <c r="C1061" s="73">
        <v>3150</v>
      </c>
      <c r="D1061" s="73">
        <v>2729</v>
      </c>
      <c r="E1061" s="73">
        <v>10062</v>
      </c>
      <c r="F1061" s="73">
        <v>3376</v>
      </c>
      <c r="G1061" s="73">
        <v>12791</v>
      </c>
      <c r="H1061" s="73" t="str">
        <f>VLOOKUP(A1061,[1]Hoja1!$A$2:$D$1122,2)</f>
        <v>MAN��</v>
      </c>
      <c r="I1061" s="74">
        <f t="shared" si="16"/>
        <v>3.2</v>
      </c>
    </row>
    <row r="1062" spans="1:9" x14ac:dyDescent="0.25">
      <c r="A1062">
        <v>85162</v>
      </c>
      <c r="B1062" s="73">
        <v>241</v>
      </c>
      <c r="C1062" s="73">
        <v>3889</v>
      </c>
      <c r="D1062" s="73">
        <v>2805</v>
      </c>
      <c r="E1062" s="73">
        <v>11979</v>
      </c>
      <c r="F1062" s="73">
        <v>4130</v>
      </c>
      <c r="G1062" s="73">
        <v>14784</v>
      </c>
      <c r="H1062" s="73" t="str">
        <f>VLOOKUP(A1062,[1]Hoja1!$A$2:$D$1122,2)</f>
        <v>MONTERREY</v>
      </c>
      <c r="I1062" s="74">
        <f t="shared" si="16"/>
        <v>3.1</v>
      </c>
    </row>
    <row r="1063" spans="1:9" x14ac:dyDescent="0.25">
      <c r="A1063">
        <v>85225</v>
      </c>
      <c r="B1063" s="73">
        <v>366</v>
      </c>
      <c r="C1063" s="73">
        <v>740</v>
      </c>
      <c r="D1063" s="73">
        <v>6120</v>
      </c>
      <c r="E1063" s="73">
        <v>2250</v>
      </c>
      <c r="F1063" s="73">
        <v>1106</v>
      </c>
      <c r="G1063" s="73">
        <v>8370</v>
      </c>
      <c r="H1063" s="73" t="str">
        <f>VLOOKUP(A1063,[1]Hoja1!$A$2:$D$1122,2)</f>
        <v>NUNCH��A</v>
      </c>
      <c r="I1063" s="74">
        <f t="shared" si="16"/>
        <v>3.1</v>
      </c>
    </row>
    <row r="1064" spans="1:9" x14ac:dyDescent="0.25">
      <c r="A1064">
        <v>85230</v>
      </c>
      <c r="B1064" s="73">
        <v>226</v>
      </c>
      <c r="C1064" s="73">
        <v>1888</v>
      </c>
      <c r="D1064" s="73">
        <v>1154</v>
      </c>
      <c r="E1064" s="73">
        <v>5356</v>
      </c>
      <c r="F1064" s="73">
        <v>2114</v>
      </c>
      <c r="G1064" s="73">
        <v>6510</v>
      </c>
      <c r="H1064" s="73" t="str">
        <f>VLOOKUP(A1064,[1]Hoja1!$A$2:$D$1122,2)</f>
        <v>OROCU��</v>
      </c>
      <c r="I1064" s="74">
        <f t="shared" si="16"/>
        <v>2.9</v>
      </c>
    </row>
    <row r="1065" spans="1:9" x14ac:dyDescent="0.25">
      <c r="A1065">
        <v>85250</v>
      </c>
      <c r="B1065" s="72">
        <v>855</v>
      </c>
      <c r="C1065" s="72">
        <v>7366</v>
      </c>
      <c r="D1065" s="72">
        <v>8623</v>
      </c>
      <c r="E1065" s="72">
        <v>25220</v>
      </c>
      <c r="F1065" s="72">
        <v>8221</v>
      </c>
      <c r="G1065" s="72">
        <v>33843</v>
      </c>
      <c r="H1065" s="72" t="str">
        <f>VLOOKUP(A1065,[1]Hoja1!$A$2:$D$1122,2)</f>
        <v>PAZ DE ARIPORO</v>
      </c>
      <c r="I1065" s="74">
        <f t="shared" si="16"/>
        <v>3.5</v>
      </c>
    </row>
    <row r="1066" spans="1:9" x14ac:dyDescent="0.25">
      <c r="A1066">
        <v>85263</v>
      </c>
      <c r="B1066" s="73">
        <v>202</v>
      </c>
      <c r="C1066" s="73">
        <v>1908</v>
      </c>
      <c r="D1066" s="73">
        <v>4067</v>
      </c>
      <c r="E1066" s="73">
        <v>6597</v>
      </c>
      <c r="F1066" s="73">
        <v>2110</v>
      </c>
      <c r="G1066" s="73">
        <v>10664</v>
      </c>
      <c r="H1066" s="73" t="str">
        <f>VLOOKUP(A1066,[1]Hoja1!$A$2:$D$1122,2)</f>
        <v>PORE</v>
      </c>
      <c r="I1066" s="74">
        <f t="shared" si="16"/>
        <v>3.5</v>
      </c>
    </row>
    <row r="1067" spans="1:9" x14ac:dyDescent="0.25">
      <c r="A1067">
        <v>85279</v>
      </c>
      <c r="B1067" s="73">
        <v>49</v>
      </c>
      <c r="C1067" s="73">
        <v>139</v>
      </c>
      <c r="D1067" s="73">
        <v>841</v>
      </c>
      <c r="E1067" s="73">
        <v>384</v>
      </c>
      <c r="F1067" s="73">
        <v>188</v>
      </c>
      <c r="G1067" s="73">
        <v>1225</v>
      </c>
      <c r="H1067" s="73" t="str">
        <f>VLOOKUP(A1067,[1]Hoja1!$A$2:$D$1122,2)</f>
        <v>RECETOR</v>
      </c>
      <c r="I1067" s="74">
        <f t="shared" si="16"/>
        <v>2.8000000000000003</v>
      </c>
    </row>
    <row r="1068" spans="1:9" x14ac:dyDescent="0.25">
      <c r="A1068">
        <v>85300</v>
      </c>
      <c r="B1068" s="73">
        <v>75</v>
      </c>
      <c r="C1068" s="73">
        <v>770</v>
      </c>
      <c r="D1068" s="73">
        <v>958</v>
      </c>
      <c r="E1068" s="73">
        <v>2042</v>
      </c>
      <c r="F1068" s="73">
        <v>845</v>
      </c>
      <c r="G1068" s="73">
        <v>3000</v>
      </c>
      <c r="H1068" s="73" t="str">
        <f>VLOOKUP(A1068,[1]Hoja1!$A$2:$D$1122,2)</f>
        <v>SABANALARGA</v>
      </c>
      <c r="I1068" s="74">
        <f t="shared" si="16"/>
        <v>2.7</v>
      </c>
    </row>
    <row r="1069" spans="1:9" x14ac:dyDescent="0.25">
      <c r="A1069">
        <v>85315</v>
      </c>
      <c r="B1069" s="73">
        <v>42</v>
      </c>
      <c r="C1069" s="73">
        <v>368</v>
      </c>
      <c r="D1069" s="73">
        <v>566</v>
      </c>
      <c r="E1069" s="73">
        <v>852</v>
      </c>
      <c r="F1069" s="73">
        <v>410</v>
      </c>
      <c r="G1069" s="73">
        <v>1418</v>
      </c>
      <c r="H1069" s="73" t="str">
        <f>VLOOKUP(A1069,[1]Hoja1!$A$2:$D$1122,2)</f>
        <v>S��CAMA</v>
      </c>
      <c r="I1069" s="74">
        <f t="shared" si="16"/>
        <v>2.4</v>
      </c>
    </row>
    <row r="1070" spans="1:9" x14ac:dyDescent="0.25">
      <c r="A1070">
        <v>85325</v>
      </c>
      <c r="B1070" s="73">
        <v>281</v>
      </c>
      <c r="C1070" s="73">
        <v>894</v>
      </c>
      <c r="D1070" s="73">
        <v>4436</v>
      </c>
      <c r="E1070" s="73">
        <v>2981</v>
      </c>
      <c r="F1070" s="73">
        <v>1175</v>
      </c>
      <c r="G1070" s="73">
        <v>7417</v>
      </c>
      <c r="H1070" s="73" t="str">
        <f>VLOOKUP(A1070,[1]Hoja1!$A$2:$D$1122,2)</f>
        <v>SAN LUIS DE PALENQUE</v>
      </c>
      <c r="I1070" s="74">
        <f t="shared" si="16"/>
        <v>3.4</v>
      </c>
    </row>
    <row r="1071" spans="1:9" x14ac:dyDescent="0.25">
      <c r="A1071">
        <v>85400</v>
      </c>
      <c r="B1071" s="73">
        <v>135</v>
      </c>
      <c r="C1071" s="73">
        <v>542</v>
      </c>
      <c r="D1071" s="73">
        <v>4369</v>
      </c>
      <c r="E1071" s="73">
        <v>1688</v>
      </c>
      <c r="F1071" s="73">
        <v>677</v>
      </c>
      <c r="G1071" s="73">
        <v>6057</v>
      </c>
      <c r="H1071" s="73" t="str">
        <f>VLOOKUP(A1071,[1]Hoja1!$A$2:$D$1122,2)</f>
        <v>T��MARA</v>
      </c>
      <c r="I1071" s="74">
        <f t="shared" si="16"/>
        <v>3.2</v>
      </c>
    </row>
    <row r="1072" spans="1:9" x14ac:dyDescent="0.25">
      <c r="A1072">
        <v>85410</v>
      </c>
      <c r="B1072" s="73">
        <v>376</v>
      </c>
      <c r="C1072" s="73">
        <v>3954</v>
      </c>
      <c r="D1072" s="73">
        <v>5891</v>
      </c>
      <c r="E1072" s="73">
        <v>15323</v>
      </c>
      <c r="F1072" s="73">
        <v>4330</v>
      </c>
      <c r="G1072" s="73">
        <v>21214</v>
      </c>
      <c r="H1072" s="73" t="str">
        <f>VLOOKUP(A1072,[1]Hoja1!$A$2:$D$1122,2)</f>
        <v>TAURAMENA</v>
      </c>
      <c r="I1072" s="74">
        <f t="shared" si="16"/>
        <v>3.9</v>
      </c>
    </row>
    <row r="1073" spans="1:9" x14ac:dyDescent="0.25">
      <c r="A1073">
        <v>85430</v>
      </c>
      <c r="B1073" s="73">
        <v>266</v>
      </c>
      <c r="C1073" s="73">
        <v>1776</v>
      </c>
      <c r="D1073" s="73">
        <v>4279</v>
      </c>
      <c r="E1073" s="73">
        <v>7243</v>
      </c>
      <c r="F1073" s="73">
        <v>2042</v>
      </c>
      <c r="G1073" s="73">
        <v>11522</v>
      </c>
      <c r="H1073" s="73" t="str">
        <f>VLOOKUP(A1073,[1]Hoja1!$A$2:$D$1122,2)</f>
        <v>TRINIDAD</v>
      </c>
      <c r="I1073" s="74">
        <f t="shared" si="16"/>
        <v>4.0999999999999996</v>
      </c>
    </row>
    <row r="1074" spans="1:9" x14ac:dyDescent="0.25">
      <c r="A1074">
        <v>85440</v>
      </c>
      <c r="B1074" s="72">
        <v>546</v>
      </c>
      <c r="C1074" s="72">
        <v>6995</v>
      </c>
      <c r="D1074" s="72">
        <v>5470</v>
      </c>
      <c r="E1074" s="72">
        <v>26169</v>
      </c>
      <c r="F1074" s="72">
        <v>7541</v>
      </c>
      <c r="G1074" s="72">
        <v>31639</v>
      </c>
      <c r="H1074" s="72" t="str">
        <f>VLOOKUP(A1074,[1]Hoja1!$A$2:$D$1122,2)</f>
        <v>VILLANUEVA</v>
      </c>
      <c r="I1074" s="74">
        <f t="shared" si="16"/>
        <v>3.8000000000000003</v>
      </c>
    </row>
    <row r="1075" spans="1:9" x14ac:dyDescent="0.25">
      <c r="A1075">
        <v>86001</v>
      </c>
      <c r="B1075" s="72">
        <v>685</v>
      </c>
      <c r="C1075" s="72">
        <v>9834</v>
      </c>
      <c r="D1075" s="72">
        <v>9335</v>
      </c>
      <c r="E1075" s="72">
        <v>37721</v>
      </c>
      <c r="F1075" s="72">
        <v>10519</v>
      </c>
      <c r="G1075" s="72">
        <v>47056</v>
      </c>
      <c r="H1075" s="72" t="str">
        <f>VLOOKUP(A1075,[1]Hoja1!$A$2:$D$1122,2)</f>
        <v>MOCOA</v>
      </c>
      <c r="I1075" s="74">
        <f t="shared" si="16"/>
        <v>3.9</v>
      </c>
    </row>
    <row r="1076" spans="1:9" x14ac:dyDescent="0.25">
      <c r="A1076">
        <v>86219</v>
      </c>
      <c r="B1076" s="73">
        <v>32</v>
      </c>
      <c r="C1076" s="73">
        <v>1266</v>
      </c>
      <c r="D1076" s="73">
        <v>733</v>
      </c>
      <c r="E1076" s="73">
        <v>4443</v>
      </c>
      <c r="F1076" s="73">
        <v>1298</v>
      </c>
      <c r="G1076" s="73">
        <v>5176</v>
      </c>
      <c r="H1076" s="73" t="str">
        <f>VLOOKUP(A1076,[1]Hoja1!$A$2:$D$1122,2)</f>
        <v>COL��N</v>
      </c>
      <c r="I1076" s="74">
        <f t="shared" si="16"/>
        <v>3.6</v>
      </c>
    </row>
    <row r="1077" spans="1:9" x14ac:dyDescent="0.25">
      <c r="A1077">
        <v>86320</v>
      </c>
      <c r="B1077" s="73">
        <v>461</v>
      </c>
      <c r="C1077" s="73">
        <v>7022</v>
      </c>
      <c r="D1077" s="73">
        <v>12058</v>
      </c>
      <c r="E1077" s="73">
        <v>20359</v>
      </c>
      <c r="F1077" s="73">
        <v>7483</v>
      </c>
      <c r="G1077" s="73">
        <v>32417</v>
      </c>
      <c r="H1077" s="73" t="str">
        <f>VLOOKUP(A1077,[1]Hoja1!$A$2:$D$1122,2)</f>
        <v>ORITO</v>
      </c>
      <c r="I1077" s="74">
        <f t="shared" si="16"/>
        <v>2.9</v>
      </c>
    </row>
    <row r="1078" spans="1:9" x14ac:dyDescent="0.25">
      <c r="A1078">
        <v>86568</v>
      </c>
      <c r="B1078" s="72">
        <v>1796</v>
      </c>
      <c r="C1078" s="72">
        <v>11800</v>
      </c>
      <c r="D1078" s="72">
        <v>18291</v>
      </c>
      <c r="E1078" s="72">
        <v>37442</v>
      </c>
      <c r="F1078" s="72">
        <v>13596</v>
      </c>
      <c r="G1078" s="72">
        <v>55733</v>
      </c>
      <c r="H1078" s="72" t="str">
        <f>VLOOKUP(A1078,[1]Hoja1!$A$2:$D$1122,2)</f>
        <v>PUERTO ASÍS</v>
      </c>
      <c r="I1078" s="74">
        <f t="shared" si="16"/>
        <v>3.2</v>
      </c>
    </row>
    <row r="1079" spans="1:9" x14ac:dyDescent="0.25">
      <c r="A1079">
        <v>86569</v>
      </c>
      <c r="B1079" s="73">
        <v>463</v>
      </c>
      <c r="C1079" s="73">
        <v>1717</v>
      </c>
      <c r="D1079" s="73">
        <v>5232</v>
      </c>
      <c r="E1079" s="73">
        <v>5799</v>
      </c>
      <c r="F1079" s="73">
        <v>2180</v>
      </c>
      <c r="G1079" s="73">
        <v>11031</v>
      </c>
      <c r="H1079" s="73" t="str">
        <f>VLOOKUP(A1079,[1]Hoja1!$A$2:$D$1122,2)</f>
        <v>PUERTO CAICEDO</v>
      </c>
      <c r="I1079" s="74">
        <f t="shared" si="16"/>
        <v>3.4</v>
      </c>
    </row>
    <row r="1080" spans="1:9" x14ac:dyDescent="0.25">
      <c r="A1080">
        <v>86571</v>
      </c>
      <c r="B1080" s="73">
        <v>1828</v>
      </c>
      <c r="C1080" s="73">
        <v>2085</v>
      </c>
      <c r="D1080" s="73">
        <v>9150</v>
      </c>
      <c r="E1080" s="73">
        <v>7400</v>
      </c>
      <c r="F1080" s="73">
        <v>3913</v>
      </c>
      <c r="G1080" s="73">
        <v>16550</v>
      </c>
      <c r="H1080" s="73" t="str">
        <f>VLOOKUP(A1080,[1]Hoja1!$A$2:$D$1122,2)</f>
        <v>PUERTO GUZM��N</v>
      </c>
      <c r="I1080" s="74">
        <f t="shared" si="16"/>
        <v>3.6</v>
      </c>
    </row>
    <row r="1081" spans="1:9" x14ac:dyDescent="0.25">
      <c r="A1081">
        <v>86573</v>
      </c>
      <c r="B1081" s="73">
        <v>1471</v>
      </c>
      <c r="C1081" s="73">
        <v>3016</v>
      </c>
      <c r="D1081" s="73">
        <v>7611</v>
      </c>
      <c r="E1081" s="73">
        <v>10609</v>
      </c>
      <c r="F1081" s="73">
        <v>4487</v>
      </c>
      <c r="G1081" s="73">
        <v>18220</v>
      </c>
      <c r="H1081" s="73" t="str">
        <f>VLOOKUP(A1081,[1]Hoja1!$A$2:$D$1122,2)</f>
        <v>PUERTO LEGUÍZAMO</v>
      </c>
      <c r="I1081" s="74">
        <f t="shared" si="16"/>
        <v>3.6</v>
      </c>
    </row>
    <row r="1082" spans="1:9" x14ac:dyDescent="0.25">
      <c r="A1082">
        <v>86749</v>
      </c>
      <c r="B1082" s="73">
        <v>130</v>
      </c>
      <c r="C1082" s="73">
        <v>2704</v>
      </c>
      <c r="D1082" s="73">
        <v>3598</v>
      </c>
      <c r="E1082" s="73">
        <v>10442</v>
      </c>
      <c r="F1082" s="73">
        <v>2834</v>
      </c>
      <c r="G1082" s="73">
        <v>14040</v>
      </c>
      <c r="H1082" s="73" t="str">
        <f>VLOOKUP(A1082,[1]Hoja1!$A$2:$D$1122,2)</f>
        <v>SIBUNDOY</v>
      </c>
      <c r="I1082" s="74">
        <f t="shared" si="16"/>
        <v>3.9</v>
      </c>
    </row>
    <row r="1083" spans="1:9" x14ac:dyDescent="0.25">
      <c r="A1083">
        <v>86755</v>
      </c>
      <c r="B1083" s="73">
        <v>162</v>
      </c>
      <c r="C1083" s="73">
        <v>1245</v>
      </c>
      <c r="D1083" s="73">
        <v>1875</v>
      </c>
      <c r="E1083" s="73">
        <v>3676</v>
      </c>
      <c r="F1083" s="73">
        <v>1407</v>
      </c>
      <c r="G1083" s="73">
        <v>5551</v>
      </c>
      <c r="H1083" s="73" t="str">
        <f>VLOOKUP(A1083,[1]Hoja1!$A$2:$D$1122,2)</f>
        <v>SAN FRANCISCO</v>
      </c>
      <c r="I1083" s="74">
        <f t="shared" si="16"/>
        <v>3</v>
      </c>
    </row>
    <row r="1084" spans="1:9" x14ac:dyDescent="0.25">
      <c r="A1084">
        <v>86757</v>
      </c>
      <c r="B1084" s="73">
        <v>149</v>
      </c>
      <c r="C1084" s="73">
        <v>1958</v>
      </c>
      <c r="D1084" s="73">
        <v>7004</v>
      </c>
      <c r="E1084" s="73">
        <v>6832</v>
      </c>
      <c r="F1084" s="73">
        <v>2107</v>
      </c>
      <c r="G1084" s="73">
        <v>13836</v>
      </c>
      <c r="H1084" s="73" t="str">
        <f>VLOOKUP(A1084,[1]Hoja1!$A$2:$D$1122,2)</f>
        <v>SAN MIGUEL</v>
      </c>
      <c r="I1084" s="74">
        <f t="shared" si="16"/>
        <v>3.5</v>
      </c>
    </row>
    <row r="1085" spans="1:9" x14ac:dyDescent="0.25">
      <c r="A1085">
        <v>86760</v>
      </c>
      <c r="B1085" s="73">
        <v>98</v>
      </c>
      <c r="C1085" s="73">
        <v>970</v>
      </c>
      <c r="D1085" s="73">
        <v>2853</v>
      </c>
      <c r="E1085" s="73">
        <v>3603</v>
      </c>
      <c r="F1085" s="73">
        <v>1068</v>
      </c>
      <c r="G1085" s="73">
        <v>6456</v>
      </c>
      <c r="H1085" s="73" t="str">
        <f>VLOOKUP(A1085,[1]Hoja1!$A$2:$D$1122,2)</f>
        <v>SANTIAGO</v>
      </c>
      <c r="I1085" s="74">
        <f t="shared" si="16"/>
        <v>3.8000000000000003</v>
      </c>
    </row>
    <row r="1086" spans="1:9" x14ac:dyDescent="0.25">
      <c r="A1086">
        <v>86865</v>
      </c>
      <c r="B1086" s="73">
        <v>378</v>
      </c>
      <c r="C1086" s="73">
        <v>4961</v>
      </c>
      <c r="D1086" s="73">
        <v>9979</v>
      </c>
      <c r="E1086" s="73">
        <v>17105</v>
      </c>
      <c r="F1086" s="73">
        <v>5339</v>
      </c>
      <c r="G1086" s="73">
        <v>27084</v>
      </c>
      <c r="H1086" s="73" t="str">
        <f>VLOOKUP(A1086,[1]Hoja1!$A$2:$D$1122,2)</f>
        <v>VALLE DEL GUAMUEZ</v>
      </c>
      <c r="I1086" s="74">
        <f t="shared" si="16"/>
        <v>3.5</v>
      </c>
    </row>
    <row r="1087" spans="1:9" x14ac:dyDescent="0.25">
      <c r="A1087">
        <v>86885</v>
      </c>
      <c r="B1087" s="73">
        <v>783</v>
      </c>
      <c r="C1087" s="73">
        <v>4159</v>
      </c>
      <c r="D1087" s="73">
        <v>6751</v>
      </c>
      <c r="E1087" s="73">
        <v>14599</v>
      </c>
      <c r="F1087" s="73">
        <v>4942</v>
      </c>
      <c r="G1087" s="73">
        <v>21350</v>
      </c>
      <c r="H1087" s="73" t="str">
        <f>VLOOKUP(A1087,[1]Hoja1!$A$2:$D$1122,2)</f>
        <v>VILLAGARZ��N</v>
      </c>
      <c r="I1087" s="74">
        <f t="shared" si="16"/>
        <v>3.6</v>
      </c>
    </row>
    <row r="1088" spans="1:9" x14ac:dyDescent="0.25">
      <c r="A1088">
        <v>88001</v>
      </c>
      <c r="B1088" s="72">
        <v>148</v>
      </c>
      <c r="C1088" s="72">
        <v>10284</v>
      </c>
      <c r="D1088" s="72">
        <v>1034</v>
      </c>
      <c r="E1088" s="72">
        <v>42035</v>
      </c>
      <c r="F1088" s="72">
        <v>10432</v>
      </c>
      <c r="G1088" s="72">
        <v>43069</v>
      </c>
      <c r="H1088" s="72" t="str">
        <f>VLOOKUP(A1088,[1]Hoja1!$A$2:$D$1122,2)</f>
        <v>SAN ANDRÉS</v>
      </c>
      <c r="I1088" s="74">
        <f t="shared" si="16"/>
        <v>4.0999999999999996</v>
      </c>
    </row>
    <row r="1089" spans="1:9" x14ac:dyDescent="0.25">
      <c r="A1089">
        <v>88564</v>
      </c>
      <c r="B1089" s="73">
        <v>30</v>
      </c>
      <c r="C1089" s="73">
        <v>1427</v>
      </c>
      <c r="D1089" s="73">
        <v>143</v>
      </c>
      <c r="E1089" s="73">
        <v>4369</v>
      </c>
      <c r="F1089" s="73">
        <v>1457</v>
      </c>
      <c r="G1089" s="73">
        <v>4512</v>
      </c>
      <c r="H1089" s="73" t="str">
        <f>VLOOKUP(A1089,[1]Hoja1!$A$2:$D$1122,2)</f>
        <v>PROVIDENCIA</v>
      </c>
      <c r="I1089" s="74">
        <f t="shared" si="16"/>
        <v>3.1</v>
      </c>
    </row>
    <row r="1090" spans="1:9" x14ac:dyDescent="0.25">
      <c r="A1090">
        <v>91001</v>
      </c>
      <c r="B1090" s="72">
        <v>263</v>
      </c>
      <c r="C1090" s="72">
        <v>7746</v>
      </c>
      <c r="D1090" s="72">
        <v>1551</v>
      </c>
      <c r="E1090" s="72">
        <v>39333</v>
      </c>
      <c r="F1090" s="72">
        <v>8009</v>
      </c>
      <c r="G1090" s="72">
        <v>40884</v>
      </c>
      <c r="H1090" s="72" t="str">
        <f>VLOOKUP(A1090,[1]Hoja1!$A$2:$D$1122,2)</f>
        <v>LETICIA</v>
      </c>
      <c r="I1090" s="74">
        <f t="shared" si="16"/>
        <v>5.0999999999999996</v>
      </c>
    </row>
    <row r="1091" spans="1:9" x14ac:dyDescent="0.25">
      <c r="A1091">
        <v>91263</v>
      </c>
      <c r="B1091" s="73">
        <v>136</v>
      </c>
      <c r="C1091" s="73">
        <v>89</v>
      </c>
      <c r="D1091" s="73">
        <v>630</v>
      </c>
      <c r="E1091" s="73">
        <v>989</v>
      </c>
      <c r="F1091" s="73">
        <v>225</v>
      </c>
      <c r="G1091" s="73">
        <v>1619</v>
      </c>
      <c r="H1091" s="73" t="str">
        <f>VLOOKUP(A1091,[1]Hoja1!$A$2:$D$1122,2)</f>
        <v>EL ENCANTO</v>
      </c>
      <c r="I1091" s="74">
        <f t="shared" ref="I1091:I1123" si="17">ROUNDUP(E1091/C1091,1)</f>
        <v>11.2</v>
      </c>
    </row>
    <row r="1092" spans="1:9" x14ac:dyDescent="0.25">
      <c r="A1092">
        <v>91405</v>
      </c>
      <c r="B1092" s="73">
        <v>268</v>
      </c>
      <c r="C1092" s="73">
        <v>164</v>
      </c>
      <c r="D1092" s="73">
        <v>1115</v>
      </c>
      <c r="E1092" s="73">
        <v>579</v>
      </c>
      <c r="F1092" s="73">
        <v>432</v>
      </c>
      <c r="G1092" s="73">
        <v>1694</v>
      </c>
      <c r="H1092" s="73" t="str">
        <f>VLOOKUP(A1092,[1]Hoja1!$A$2:$D$1122,2)</f>
        <v>LA CHORRERA</v>
      </c>
      <c r="I1092" s="74">
        <f t="shared" si="17"/>
        <v>3.6</v>
      </c>
    </row>
    <row r="1093" spans="1:9" x14ac:dyDescent="0.25">
      <c r="A1093">
        <v>91407</v>
      </c>
      <c r="B1093" s="73">
        <v>358</v>
      </c>
      <c r="C1093" s="73">
        <v>216</v>
      </c>
      <c r="D1093" s="73">
        <v>2246</v>
      </c>
      <c r="E1093" s="73">
        <v>612</v>
      </c>
      <c r="F1093" s="73">
        <v>574</v>
      </c>
      <c r="G1093" s="73">
        <v>2858</v>
      </c>
      <c r="H1093" s="73" t="str">
        <f>VLOOKUP(A1093,[1]Hoja1!$A$2:$D$1122,2)</f>
        <v>LA PEDRERA</v>
      </c>
      <c r="I1093" s="74">
        <f t="shared" si="17"/>
        <v>2.9</v>
      </c>
    </row>
    <row r="1094" spans="1:9" x14ac:dyDescent="0.25">
      <c r="A1094">
        <v>91430</v>
      </c>
      <c r="B1094" s="72">
        <v>25</v>
      </c>
      <c r="C1094" s="72">
        <v>0</v>
      </c>
      <c r="D1094" s="72">
        <v>112</v>
      </c>
      <c r="E1094" s="72">
        <v>0</v>
      </c>
      <c r="F1094" s="72">
        <v>25</v>
      </c>
      <c r="G1094" s="72">
        <v>112</v>
      </c>
      <c r="H1094" s="72" t="str">
        <f>VLOOKUP(A1094,[1]Hoja1!$A$2:$D$1122,2)</f>
        <v>LA VICTORIA</v>
      </c>
      <c r="I1094" s="74" t="e">
        <f t="shared" si="17"/>
        <v>#DIV/0!</v>
      </c>
    </row>
    <row r="1095" spans="1:9" x14ac:dyDescent="0.25">
      <c r="A1095">
        <v>91460</v>
      </c>
      <c r="B1095" s="73">
        <v>106</v>
      </c>
      <c r="C1095" s="73">
        <v>4</v>
      </c>
      <c r="D1095" s="73">
        <v>582</v>
      </c>
      <c r="E1095" s="73">
        <v>8</v>
      </c>
      <c r="F1095" s="73">
        <v>110</v>
      </c>
      <c r="G1095" s="73">
        <v>590</v>
      </c>
      <c r="H1095" s="73" t="str">
        <f>VLOOKUP(A1095,[1]Hoja1!$A$2:$D$1122,2)</f>
        <v>MIRIT�� - PARAN��</v>
      </c>
      <c r="I1095" s="74">
        <f t="shared" si="17"/>
        <v>2</v>
      </c>
    </row>
    <row r="1096" spans="1:9" x14ac:dyDescent="0.25">
      <c r="A1096">
        <v>91530</v>
      </c>
      <c r="B1096" s="73">
        <v>39</v>
      </c>
      <c r="C1096" s="73">
        <v>66</v>
      </c>
      <c r="D1096" s="73">
        <v>387</v>
      </c>
      <c r="E1096" s="73">
        <v>294</v>
      </c>
      <c r="F1096" s="73">
        <v>105</v>
      </c>
      <c r="G1096" s="73">
        <v>681</v>
      </c>
      <c r="H1096" s="73" t="str">
        <f>VLOOKUP(A1096,[1]Hoja1!$A$2:$D$1122,2)</f>
        <v>PUERTO ALEGRÍA</v>
      </c>
      <c r="I1096" s="74">
        <f t="shared" si="17"/>
        <v>4.5</v>
      </c>
    </row>
    <row r="1097" spans="1:9" x14ac:dyDescent="0.25">
      <c r="A1097">
        <v>91536</v>
      </c>
      <c r="B1097" s="73">
        <v>73</v>
      </c>
      <c r="C1097" s="73">
        <v>58</v>
      </c>
      <c r="D1097" s="73">
        <v>379</v>
      </c>
      <c r="E1097" s="73">
        <v>383</v>
      </c>
      <c r="F1097" s="73">
        <v>131</v>
      </c>
      <c r="G1097" s="73">
        <v>762</v>
      </c>
      <c r="H1097" s="73" t="str">
        <f>VLOOKUP(A1097,[1]Hoja1!$A$2:$D$1122,2)</f>
        <v>PUERTO ARICA</v>
      </c>
      <c r="I1097" s="74">
        <f t="shared" si="17"/>
        <v>6.6999999999999993</v>
      </c>
    </row>
    <row r="1098" spans="1:9" x14ac:dyDescent="0.25">
      <c r="A1098">
        <v>91540</v>
      </c>
      <c r="B1098" s="73">
        <v>281</v>
      </c>
      <c r="C1098" s="73">
        <v>846</v>
      </c>
      <c r="D1098" s="73">
        <v>1750</v>
      </c>
      <c r="E1098" s="73">
        <v>5694</v>
      </c>
      <c r="F1098" s="73">
        <v>1127</v>
      </c>
      <c r="G1098" s="73">
        <v>7444</v>
      </c>
      <c r="H1098" s="73" t="str">
        <f>VLOOKUP(A1098,[1]Hoja1!$A$2:$D$1122,2)</f>
        <v>PUERTO NARIÑO</v>
      </c>
      <c r="I1098" s="74">
        <f t="shared" si="17"/>
        <v>6.8</v>
      </c>
    </row>
    <row r="1099" spans="1:9" x14ac:dyDescent="0.25">
      <c r="A1099">
        <v>91669</v>
      </c>
      <c r="B1099" s="73">
        <v>140</v>
      </c>
      <c r="C1099" s="73">
        <v>39</v>
      </c>
      <c r="D1099" s="73">
        <v>958</v>
      </c>
      <c r="E1099" s="73">
        <v>236</v>
      </c>
      <c r="F1099" s="73">
        <v>179</v>
      </c>
      <c r="G1099" s="73">
        <v>1194</v>
      </c>
      <c r="H1099" s="73" t="str">
        <f>VLOOKUP(A1099,[1]Hoja1!$A$2:$D$1122,2)</f>
        <v>PUERTO SANTANDER</v>
      </c>
      <c r="I1099" s="74">
        <f t="shared" si="17"/>
        <v>6.1</v>
      </c>
    </row>
    <row r="1100" spans="1:9" x14ac:dyDescent="0.25">
      <c r="A1100">
        <v>91798</v>
      </c>
      <c r="B1100" s="73">
        <v>267</v>
      </c>
      <c r="C1100" s="73">
        <v>104</v>
      </c>
      <c r="D1100" s="73">
        <v>2472</v>
      </c>
      <c r="E1100" s="73">
        <v>276</v>
      </c>
      <c r="F1100" s="73">
        <v>371</v>
      </c>
      <c r="G1100" s="73">
        <v>2748</v>
      </c>
      <c r="H1100" s="73" t="str">
        <f>VLOOKUP(A1100,[1]Hoja1!$A$2:$D$1122,2)</f>
        <v>TARAPACÁ</v>
      </c>
      <c r="I1100" s="74">
        <f t="shared" si="17"/>
        <v>2.7</v>
      </c>
    </row>
    <row r="1101" spans="1:9" x14ac:dyDescent="0.25">
      <c r="A1101">
        <v>94001</v>
      </c>
      <c r="B1101" s="73">
        <v>605</v>
      </c>
      <c r="C1101" s="73">
        <v>4585</v>
      </c>
      <c r="D1101" s="73">
        <v>3107</v>
      </c>
      <c r="E1101" s="73">
        <v>19982</v>
      </c>
      <c r="F1101" s="73">
        <v>5190</v>
      </c>
      <c r="G1101" s="73">
        <v>23089</v>
      </c>
      <c r="H1101" s="73" t="str">
        <f>VLOOKUP(A1101,[1]Hoja1!$A$2:$D$1122,2)</f>
        <v>IN��RIDA</v>
      </c>
      <c r="I1101" s="74">
        <f t="shared" si="17"/>
        <v>4.3999999999999995</v>
      </c>
    </row>
    <row r="1102" spans="1:9" x14ac:dyDescent="0.25">
      <c r="A1102">
        <v>94343</v>
      </c>
      <c r="B1102" s="73">
        <v>573</v>
      </c>
      <c r="C1102" s="73">
        <v>111</v>
      </c>
      <c r="D1102" s="73">
        <v>3516</v>
      </c>
      <c r="E1102" s="73">
        <v>852</v>
      </c>
      <c r="F1102" s="73">
        <v>684</v>
      </c>
      <c r="G1102" s="73">
        <v>4368</v>
      </c>
      <c r="H1102" s="73" t="str">
        <f>VLOOKUP(A1102,[1]Hoja1!$A$2:$D$1122,2)</f>
        <v>BARRANCOMINAS</v>
      </c>
      <c r="I1102" s="74">
        <f t="shared" si="17"/>
        <v>7.6999999999999993</v>
      </c>
    </row>
    <row r="1103" spans="1:9" x14ac:dyDescent="0.25">
      <c r="A1103">
        <v>94663</v>
      </c>
      <c r="B1103" s="73">
        <v>122</v>
      </c>
      <c r="C1103" s="73">
        <v>0</v>
      </c>
      <c r="D1103" s="73">
        <v>728</v>
      </c>
      <c r="E1103" s="73">
        <v>0</v>
      </c>
      <c r="F1103" s="73">
        <v>122</v>
      </c>
      <c r="G1103" s="73">
        <v>728</v>
      </c>
      <c r="H1103" s="73" t="str">
        <f>VLOOKUP(A1103,[1]Hoja1!$A$2:$D$1122,2)</f>
        <v>BARRANCOMINAS</v>
      </c>
      <c r="I1103" s="74" t="e">
        <f t="shared" si="17"/>
        <v>#DIV/0!</v>
      </c>
    </row>
    <row r="1104" spans="1:9" x14ac:dyDescent="0.25">
      <c r="A1104">
        <v>94883</v>
      </c>
      <c r="B1104" s="73">
        <v>113</v>
      </c>
      <c r="C1104" s="73">
        <v>31</v>
      </c>
      <c r="D1104" s="73">
        <v>907</v>
      </c>
      <c r="E1104" s="73">
        <v>109</v>
      </c>
      <c r="F1104" s="73">
        <v>144</v>
      </c>
      <c r="G1104" s="73">
        <v>1016</v>
      </c>
      <c r="H1104" s="73" t="str">
        <f>VLOOKUP(A1104,[1]Hoja1!$A$2:$D$1122,2)</f>
        <v>SAN FELIPE</v>
      </c>
      <c r="I1104" s="74">
        <f t="shared" si="17"/>
        <v>3.6</v>
      </c>
    </row>
    <row r="1105" spans="1:9" x14ac:dyDescent="0.25">
      <c r="A1105">
        <v>94884</v>
      </c>
      <c r="B1105">
        <v>73</v>
      </c>
      <c r="C1105">
        <v>4</v>
      </c>
      <c r="D1105">
        <v>327</v>
      </c>
      <c r="E1105">
        <v>6</v>
      </c>
      <c r="F1105">
        <v>77</v>
      </c>
      <c r="G1105">
        <v>333</v>
      </c>
      <c r="H1105" s="73" t="str">
        <f>VLOOKUP(A1105,[1]Hoja1!$A$2:$D$1122,2)</f>
        <v>PUERTO COLOMBIA</v>
      </c>
      <c r="I1105" s="74">
        <f t="shared" si="17"/>
        <v>1.5</v>
      </c>
    </row>
    <row r="1106" spans="1:9" x14ac:dyDescent="0.25">
      <c r="A1106">
        <v>94885</v>
      </c>
      <c r="B1106">
        <v>21</v>
      </c>
      <c r="C1106">
        <v>14</v>
      </c>
      <c r="D1106">
        <v>91</v>
      </c>
      <c r="E1106">
        <v>66</v>
      </c>
      <c r="F1106">
        <v>35</v>
      </c>
      <c r="G1106">
        <v>157</v>
      </c>
      <c r="H1106" s="73" t="str">
        <f>VLOOKUP(A1106,[1]Hoja1!$A$2:$D$1122,2)</f>
        <v>LA GUADALUPE</v>
      </c>
      <c r="I1106" s="74">
        <f t="shared" si="17"/>
        <v>4.8</v>
      </c>
    </row>
    <row r="1107" spans="1:9" x14ac:dyDescent="0.25">
      <c r="A1107">
        <v>94886</v>
      </c>
      <c r="B1107">
        <v>46</v>
      </c>
      <c r="C1107">
        <v>92</v>
      </c>
      <c r="D1107">
        <v>236</v>
      </c>
      <c r="E1107">
        <v>368</v>
      </c>
      <c r="F1107">
        <v>138</v>
      </c>
      <c r="G1107">
        <v>604</v>
      </c>
      <c r="H1107" s="73" t="str">
        <f>VLOOKUP(A1107,[1]Hoja1!$A$2:$D$1122,2)</f>
        <v>CACAHUAL</v>
      </c>
      <c r="I1107" s="74">
        <f t="shared" si="17"/>
        <v>4</v>
      </c>
    </row>
    <row r="1108" spans="1:9" x14ac:dyDescent="0.25">
      <c r="A1108">
        <v>94887</v>
      </c>
      <c r="B1108">
        <v>47</v>
      </c>
      <c r="C1108">
        <v>19</v>
      </c>
      <c r="D1108">
        <v>301</v>
      </c>
      <c r="E1108">
        <v>130</v>
      </c>
      <c r="F1108">
        <v>66</v>
      </c>
      <c r="G1108">
        <v>431</v>
      </c>
      <c r="H1108" s="73" t="str">
        <f>VLOOKUP(A1108,[1]Hoja1!$A$2:$D$1122,2)</f>
        <v>PANA PANA</v>
      </c>
      <c r="I1108" s="74">
        <f t="shared" si="17"/>
        <v>6.8999999999999995</v>
      </c>
    </row>
    <row r="1109" spans="1:9" x14ac:dyDescent="0.25">
      <c r="A1109">
        <v>94888</v>
      </c>
      <c r="B1109">
        <v>38</v>
      </c>
      <c r="C1109">
        <v>25</v>
      </c>
      <c r="D1109">
        <v>172</v>
      </c>
      <c r="E1109">
        <v>112</v>
      </c>
      <c r="F1109">
        <v>63</v>
      </c>
      <c r="G1109">
        <v>284</v>
      </c>
      <c r="H1109" s="73" t="str">
        <f>VLOOKUP(A1109,[1]Hoja1!$A$2:$D$1122,2)</f>
        <v>MORICHAL</v>
      </c>
      <c r="I1109" s="74">
        <f t="shared" si="17"/>
        <v>4.5</v>
      </c>
    </row>
    <row r="1110" spans="1:9" x14ac:dyDescent="0.25">
      <c r="A1110">
        <v>95001</v>
      </c>
      <c r="B1110">
        <v>2105</v>
      </c>
      <c r="C1110">
        <v>11468</v>
      </c>
      <c r="D1110">
        <v>8729</v>
      </c>
      <c r="E1110">
        <v>35489</v>
      </c>
      <c r="F1110">
        <v>13573</v>
      </c>
      <c r="G1110">
        <v>44218</v>
      </c>
      <c r="H1110" s="73" t="str">
        <f>VLOOKUP(A1110,[1]Hoja1!$A$2:$D$1122,2)</f>
        <v>SAN JOSÉ DEL GUAVIARE</v>
      </c>
      <c r="I1110" s="74">
        <f t="shared" si="17"/>
        <v>3.1</v>
      </c>
    </row>
    <row r="1111" spans="1:9" x14ac:dyDescent="0.25">
      <c r="A1111">
        <v>95015</v>
      </c>
      <c r="B1111">
        <v>338</v>
      </c>
      <c r="C1111">
        <v>1337</v>
      </c>
      <c r="D1111">
        <v>3774</v>
      </c>
      <c r="E1111">
        <v>3996</v>
      </c>
      <c r="F1111">
        <v>1675</v>
      </c>
      <c r="G1111">
        <v>7770</v>
      </c>
      <c r="H1111" s="73" t="str">
        <f>VLOOKUP(A1111,[1]Hoja1!$A$2:$D$1122,2)</f>
        <v>CALAMAR</v>
      </c>
      <c r="I1111" s="74">
        <f t="shared" si="17"/>
        <v>3</v>
      </c>
    </row>
    <row r="1112" spans="1:9" x14ac:dyDescent="0.25">
      <c r="A1112">
        <v>95025</v>
      </c>
      <c r="B1112">
        <v>1197</v>
      </c>
      <c r="C1112">
        <v>1565</v>
      </c>
      <c r="D1112">
        <v>5709</v>
      </c>
      <c r="E1112">
        <v>4288</v>
      </c>
      <c r="F1112">
        <v>2762</v>
      </c>
      <c r="G1112">
        <v>9997</v>
      </c>
      <c r="H1112" s="73" t="str">
        <f>VLOOKUP(A1112,[1]Hoja1!$A$2:$D$1122,2)</f>
        <v>EL RETORNO</v>
      </c>
      <c r="I1112" s="74">
        <f t="shared" si="17"/>
        <v>2.8000000000000003</v>
      </c>
    </row>
    <row r="1113" spans="1:9" x14ac:dyDescent="0.25">
      <c r="A1113">
        <v>95200</v>
      </c>
      <c r="B1113">
        <v>627</v>
      </c>
      <c r="C1113">
        <v>781</v>
      </c>
      <c r="D1113">
        <v>2014</v>
      </c>
      <c r="E1113">
        <v>1932</v>
      </c>
      <c r="F1113">
        <v>1408</v>
      </c>
      <c r="G1113">
        <v>3946</v>
      </c>
      <c r="H1113" s="73" t="str">
        <f>VLOOKUP(A1113,[1]Hoja1!$A$2:$D$1122,2)</f>
        <v>MIRAFLORES</v>
      </c>
      <c r="I1113" s="74">
        <f t="shared" si="17"/>
        <v>2.5</v>
      </c>
    </row>
    <row r="1114" spans="1:9" x14ac:dyDescent="0.25">
      <c r="A1114">
        <v>97001</v>
      </c>
      <c r="B1114">
        <v>1110</v>
      </c>
      <c r="C1114">
        <v>2013</v>
      </c>
      <c r="D1114">
        <v>11970</v>
      </c>
      <c r="E1114">
        <v>8358</v>
      </c>
      <c r="F1114">
        <v>3123</v>
      </c>
      <c r="G1114">
        <v>20328</v>
      </c>
      <c r="H1114" s="73" t="str">
        <f>VLOOKUP(A1114,[1]Hoja1!$A$2:$D$1122,2)</f>
        <v>MIT��</v>
      </c>
      <c r="I1114" s="74">
        <f t="shared" si="17"/>
        <v>4.1999999999999993</v>
      </c>
    </row>
    <row r="1115" spans="1:9" x14ac:dyDescent="0.25">
      <c r="A1115">
        <v>97161</v>
      </c>
      <c r="B1115">
        <v>140</v>
      </c>
      <c r="C1115">
        <v>174</v>
      </c>
      <c r="D1115">
        <v>1223</v>
      </c>
      <c r="E1115">
        <v>805</v>
      </c>
      <c r="F1115">
        <v>314</v>
      </c>
      <c r="G1115">
        <v>2028</v>
      </c>
      <c r="H1115" s="73" t="str">
        <f>VLOOKUP(A1115,[1]Hoja1!$A$2:$D$1122,2)</f>
        <v>CARUR��</v>
      </c>
      <c r="I1115" s="74">
        <f t="shared" si="17"/>
        <v>4.6999999999999993</v>
      </c>
    </row>
    <row r="1116" spans="1:9" x14ac:dyDescent="0.25">
      <c r="A1116">
        <v>97511</v>
      </c>
      <c r="B1116">
        <v>193</v>
      </c>
      <c r="C1116">
        <v>37</v>
      </c>
      <c r="D1116">
        <v>1146</v>
      </c>
      <c r="E1116">
        <v>136</v>
      </c>
      <c r="F1116">
        <v>230</v>
      </c>
      <c r="G1116">
        <v>1282</v>
      </c>
      <c r="H1116" s="73" t="str">
        <f>VLOOKUP(A1116,[1]Hoja1!$A$2:$D$1122,2)</f>
        <v>PACOA</v>
      </c>
      <c r="I1116" s="74">
        <f t="shared" si="17"/>
        <v>3.7</v>
      </c>
    </row>
    <row r="1117" spans="1:9" x14ac:dyDescent="0.25">
      <c r="A1117">
        <v>97666</v>
      </c>
      <c r="B1117">
        <v>131</v>
      </c>
      <c r="C1117">
        <v>109</v>
      </c>
      <c r="D1117">
        <v>883</v>
      </c>
      <c r="E1117">
        <v>500</v>
      </c>
      <c r="F1117">
        <v>240</v>
      </c>
      <c r="G1117">
        <v>1383</v>
      </c>
      <c r="H1117" s="73" t="str">
        <f>VLOOKUP(A1117,[1]Hoja1!$A$2:$D$1122,2)</f>
        <v>TARAIRA</v>
      </c>
      <c r="I1117" s="74">
        <f t="shared" si="17"/>
        <v>4.5999999999999996</v>
      </c>
    </row>
    <row r="1118" spans="1:9" x14ac:dyDescent="0.25">
      <c r="A1118">
        <v>97777</v>
      </c>
      <c r="B1118">
        <v>78</v>
      </c>
      <c r="C1118">
        <v>20</v>
      </c>
      <c r="D1118">
        <v>352</v>
      </c>
      <c r="E1118">
        <v>68</v>
      </c>
      <c r="F1118">
        <v>98</v>
      </c>
      <c r="G1118">
        <v>420</v>
      </c>
      <c r="H1118" s="73" t="str">
        <f>VLOOKUP(A1118,[1]Hoja1!$A$2:$D$1122,2)</f>
        <v>PAPUNAHUA</v>
      </c>
      <c r="I1118" s="74">
        <f t="shared" si="17"/>
        <v>3.4</v>
      </c>
    </row>
    <row r="1119" spans="1:9" x14ac:dyDescent="0.25">
      <c r="A1119">
        <v>97889</v>
      </c>
      <c r="B1119">
        <v>78</v>
      </c>
      <c r="C1119">
        <v>7</v>
      </c>
      <c r="D1119">
        <v>377</v>
      </c>
      <c r="E1119">
        <v>12</v>
      </c>
      <c r="F1119">
        <v>85</v>
      </c>
      <c r="G1119">
        <v>389</v>
      </c>
      <c r="H1119" s="73" t="str">
        <f>VLOOKUP(A1119,[1]Hoja1!$A$2:$D$1122,2)</f>
        <v>YAVARAT��</v>
      </c>
      <c r="I1119" s="74">
        <f t="shared" si="17"/>
        <v>1.8</v>
      </c>
    </row>
    <row r="1120" spans="1:9" x14ac:dyDescent="0.25">
      <c r="A1120">
        <v>99001</v>
      </c>
      <c r="B1120">
        <v>333</v>
      </c>
      <c r="C1120">
        <v>4256</v>
      </c>
      <c r="D1120">
        <v>2329</v>
      </c>
      <c r="E1120">
        <v>13713</v>
      </c>
      <c r="F1120">
        <v>4589</v>
      </c>
      <c r="G1120">
        <v>16042</v>
      </c>
      <c r="H1120" s="73" t="str">
        <f>VLOOKUP(A1120,[1]Hoja1!$A$2:$D$1122,2)</f>
        <v>PUERTO CARREÑO</v>
      </c>
      <c r="I1120" s="74">
        <f t="shared" si="17"/>
        <v>3.3000000000000003</v>
      </c>
    </row>
    <row r="1121" spans="1:9" x14ac:dyDescent="0.25">
      <c r="A1121">
        <v>99524</v>
      </c>
      <c r="B1121">
        <v>472</v>
      </c>
      <c r="C1121">
        <v>1869</v>
      </c>
      <c r="D1121">
        <v>3253</v>
      </c>
      <c r="E1121">
        <v>5568</v>
      </c>
      <c r="F1121">
        <v>2341</v>
      </c>
      <c r="G1121">
        <v>8821</v>
      </c>
      <c r="H1121" s="73" t="str">
        <f>VLOOKUP(A1121,[1]Hoja1!$A$2:$D$1122,2)</f>
        <v>LA PRIMAVERA</v>
      </c>
      <c r="I1121" s="74">
        <f t="shared" si="17"/>
        <v>3</v>
      </c>
    </row>
    <row r="1122" spans="1:9" x14ac:dyDescent="0.25">
      <c r="A1122">
        <v>99624</v>
      </c>
      <c r="B1122">
        <v>290</v>
      </c>
      <c r="C1122">
        <v>708</v>
      </c>
      <c r="D1122">
        <v>1226</v>
      </c>
      <c r="E1122">
        <v>2364</v>
      </c>
      <c r="F1122">
        <v>998</v>
      </c>
      <c r="G1122">
        <v>3590</v>
      </c>
      <c r="H1122" s="73" t="str">
        <f>VLOOKUP(A1122,[1]Hoja1!$A$2:$D$1122,2)</f>
        <v>SANTA ROSAL��A</v>
      </c>
      <c r="I1122" s="74">
        <f t="shared" si="17"/>
        <v>3.4</v>
      </c>
    </row>
    <row r="1123" spans="1:9" x14ac:dyDescent="0.25">
      <c r="A1123">
        <v>99773</v>
      </c>
      <c r="B1123">
        <v>2184</v>
      </c>
      <c r="C1123">
        <v>1122</v>
      </c>
      <c r="D1123">
        <v>19551</v>
      </c>
      <c r="E1123">
        <v>3324</v>
      </c>
      <c r="F1123">
        <v>3306</v>
      </c>
      <c r="G1123">
        <v>22875</v>
      </c>
      <c r="H1123" s="73" t="str">
        <f>VLOOKUP(A1123,[1]Hoja1!$A$2:$D$1122,2)</f>
        <v>CUMARIBO</v>
      </c>
      <c r="I1123" s="74">
        <f t="shared" si="17"/>
        <v>3</v>
      </c>
    </row>
  </sheetData>
  <sortState ref="A2:I1104">
    <sortCondition ref="A2:A11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J25" sqref="J25:J27"/>
    </sheetView>
  </sheetViews>
  <sheetFormatPr baseColWidth="10" defaultRowHeight="15" x14ac:dyDescent="0.25"/>
  <cols>
    <col min="1" max="1" width="8.28515625" bestFit="1" customWidth="1"/>
    <col min="2" max="2" width="14.7109375" customWidth="1"/>
    <col min="8" max="8" width="30" bestFit="1" customWidth="1"/>
    <col min="9" max="9" width="16.28515625" customWidth="1"/>
    <col min="10" max="10" width="28.5703125" bestFit="1" customWidth="1"/>
  </cols>
  <sheetData>
    <row r="1" spans="1:10" ht="23.25" x14ac:dyDescent="0.25">
      <c r="A1" s="220" t="s">
        <v>2153</v>
      </c>
      <c r="B1" s="221"/>
      <c r="C1" s="221"/>
      <c r="D1" s="221"/>
      <c r="E1" s="221"/>
      <c r="F1" s="221"/>
      <c r="G1" s="221"/>
      <c r="H1" s="221"/>
      <c r="I1" s="41"/>
    </row>
    <row r="2" spans="1:10" x14ac:dyDescent="0.25">
      <c r="C2" s="6"/>
    </row>
    <row r="3" spans="1:10" ht="50.1" customHeight="1" x14ac:dyDescent="0.25">
      <c r="A3" s="11" t="s">
        <v>2154</v>
      </c>
      <c r="B3" s="59" t="s">
        <v>2338</v>
      </c>
      <c r="C3" s="12" t="s">
        <v>2155</v>
      </c>
      <c r="D3" s="222" t="s">
        <v>2156</v>
      </c>
      <c r="E3" s="222"/>
      <c r="F3" s="222" t="s">
        <v>2157</v>
      </c>
      <c r="G3" s="222"/>
      <c r="H3" s="11" t="s">
        <v>2158</v>
      </c>
      <c r="I3" s="42" t="s">
        <v>2275</v>
      </c>
      <c r="J3" s="13" t="s">
        <v>2159</v>
      </c>
    </row>
    <row r="4" spans="1:10" x14ac:dyDescent="0.25">
      <c r="A4" s="14" t="s">
        <v>2160</v>
      </c>
      <c r="B4" s="214" t="s">
        <v>2161</v>
      </c>
      <c r="C4" s="223" t="s">
        <v>14</v>
      </c>
      <c r="D4" s="15" t="s">
        <v>2162</v>
      </c>
      <c r="E4" s="15" t="s">
        <v>12</v>
      </c>
      <c r="F4" s="14" t="s">
        <v>14</v>
      </c>
      <c r="G4" s="14"/>
      <c r="H4" s="14" t="s">
        <v>15</v>
      </c>
      <c r="I4" s="43"/>
      <c r="J4" s="16"/>
    </row>
    <row r="5" spans="1:10" x14ac:dyDescent="0.25">
      <c r="A5" s="14" t="s">
        <v>2163</v>
      </c>
      <c r="B5" s="214"/>
      <c r="C5" s="224"/>
      <c r="D5" s="15" t="s">
        <v>2162</v>
      </c>
      <c r="E5" s="15" t="s">
        <v>12</v>
      </c>
      <c r="F5" s="14" t="s">
        <v>14</v>
      </c>
      <c r="G5" s="14"/>
      <c r="H5" s="14" t="s">
        <v>19</v>
      </c>
      <c r="I5" s="43"/>
      <c r="J5" s="16"/>
    </row>
    <row r="6" spans="1:10" x14ac:dyDescent="0.25">
      <c r="A6" s="14" t="s">
        <v>2164</v>
      </c>
      <c r="B6" s="214"/>
      <c r="C6" s="225"/>
      <c r="D6" s="15" t="s">
        <v>2165</v>
      </c>
      <c r="E6" s="15" t="s">
        <v>21</v>
      </c>
      <c r="F6" s="14" t="s">
        <v>14</v>
      </c>
      <c r="G6" s="14"/>
      <c r="H6" s="14" t="s">
        <v>20</v>
      </c>
      <c r="I6" s="43"/>
      <c r="J6" s="16"/>
    </row>
    <row r="7" spans="1:10" x14ac:dyDescent="0.25">
      <c r="A7" s="14"/>
      <c r="B7" s="214"/>
      <c r="C7" s="226" t="s">
        <v>27</v>
      </c>
      <c r="D7" s="15" t="s">
        <v>2166</v>
      </c>
      <c r="E7" s="15" t="s">
        <v>25</v>
      </c>
      <c r="F7" s="17" t="s">
        <v>2167</v>
      </c>
      <c r="G7" s="17" t="s">
        <v>2168</v>
      </c>
      <c r="H7" s="18" t="str">
        <f>$C$7&amp;"_"&amp;F7</f>
        <v>Barranquilla/Cartagena_Casa</v>
      </c>
      <c r="I7" s="44"/>
      <c r="J7" s="216" t="s">
        <v>2394</v>
      </c>
    </row>
    <row r="8" spans="1:10" ht="30" x14ac:dyDescent="0.25">
      <c r="A8" s="14"/>
      <c r="B8" s="214"/>
      <c r="C8" s="227"/>
      <c r="D8" s="15" t="s">
        <v>2166</v>
      </c>
      <c r="E8" s="15" t="s">
        <v>25</v>
      </c>
      <c r="F8" s="17" t="s">
        <v>2169</v>
      </c>
      <c r="G8" s="17" t="s">
        <v>2170</v>
      </c>
      <c r="H8" s="18" t="str">
        <f t="shared" ref="H8:H9" si="0">$C$7&amp;"_"&amp;F8</f>
        <v>Barranquilla/Cartagena_Apartamento</v>
      </c>
      <c r="I8" s="44">
        <v>20</v>
      </c>
      <c r="J8" s="216"/>
    </row>
    <row r="9" spans="1:10" ht="30" x14ac:dyDescent="0.25">
      <c r="A9" s="14"/>
      <c r="B9" s="214"/>
      <c r="C9" s="228"/>
      <c r="D9" s="15" t="s">
        <v>2166</v>
      </c>
      <c r="E9" s="15" t="s">
        <v>25</v>
      </c>
      <c r="F9" s="17" t="s">
        <v>2171</v>
      </c>
      <c r="G9" s="17" t="s">
        <v>2172</v>
      </c>
      <c r="H9" s="18" t="str">
        <f t="shared" si="0"/>
        <v>Barranquilla/Cartagena_Tipo cuarto</v>
      </c>
      <c r="I9" s="44"/>
      <c r="J9" s="216"/>
    </row>
    <row r="10" spans="1:10" x14ac:dyDescent="0.25">
      <c r="A10" s="14" t="s">
        <v>2173</v>
      </c>
      <c r="B10" s="215" t="s">
        <v>2339</v>
      </c>
      <c r="C10" s="215" t="s">
        <v>34</v>
      </c>
      <c r="D10" s="214" t="s">
        <v>2165</v>
      </c>
      <c r="E10" s="15" t="s">
        <v>21</v>
      </c>
      <c r="F10" s="17" t="s">
        <v>2167</v>
      </c>
      <c r="G10" s="17" t="s">
        <v>2168</v>
      </c>
      <c r="H10" s="19" t="str">
        <f>$C$10&amp;"_"&amp;E10&amp;"_"&amp;F10</f>
        <v>Intermedia_H_Casa</v>
      </c>
      <c r="I10" s="45"/>
      <c r="J10" s="217" t="s">
        <v>2395</v>
      </c>
    </row>
    <row r="11" spans="1:10" x14ac:dyDescent="0.25">
      <c r="A11" s="14" t="s">
        <v>2174</v>
      </c>
      <c r="B11" s="214"/>
      <c r="C11" s="214"/>
      <c r="D11" s="214"/>
      <c r="E11" s="15" t="s">
        <v>21</v>
      </c>
      <c r="F11" s="17" t="s">
        <v>2169</v>
      </c>
      <c r="G11" s="17" t="s">
        <v>2170</v>
      </c>
      <c r="H11" s="19" t="str">
        <f t="shared" ref="H11:H15" si="1">$C$10&amp;"_"&amp;E11&amp;"_"&amp;F11</f>
        <v>Intermedia_H_Apartamento</v>
      </c>
      <c r="I11" s="45">
        <v>20</v>
      </c>
      <c r="J11" s="218"/>
    </row>
    <row r="12" spans="1:10" x14ac:dyDescent="0.25">
      <c r="A12" s="14" t="s">
        <v>2175</v>
      </c>
      <c r="B12" s="214"/>
      <c r="C12" s="214"/>
      <c r="D12" s="214"/>
      <c r="E12" s="15" t="s">
        <v>21</v>
      </c>
      <c r="F12" s="17" t="s">
        <v>2171</v>
      </c>
      <c r="G12" s="17" t="s">
        <v>2172</v>
      </c>
      <c r="H12" s="19" t="str">
        <f t="shared" si="1"/>
        <v>Intermedia_H_Tipo cuarto</v>
      </c>
      <c r="I12" s="45"/>
      <c r="J12" s="219"/>
    </row>
    <row r="13" spans="1:10" x14ac:dyDescent="0.25">
      <c r="A13" s="14" t="s">
        <v>2176</v>
      </c>
      <c r="B13" s="214"/>
      <c r="C13" s="214"/>
      <c r="D13" s="214" t="s">
        <v>2177</v>
      </c>
      <c r="E13" s="15" t="s">
        <v>2178</v>
      </c>
      <c r="F13" s="17" t="s">
        <v>2167</v>
      </c>
      <c r="G13" s="17" t="s">
        <v>2168</v>
      </c>
      <c r="H13" s="89" t="str">
        <f t="shared" si="1"/>
        <v>Intermedia_L|M_Casa</v>
      </c>
      <c r="I13" s="205"/>
      <c r="J13" s="216" t="s">
        <v>2396</v>
      </c>
    </row>
    <row r="14" spans="1:10" x14ac:dyDescent="0.25">
      <c r="A14" s="14" t="s">
        <v>2179</v>
      </c>
      <c r="B14" s="214"/>
      <c r="C14" s="214"/>
      <c r="D14" s="214"/>
      <c r="E14" s="15" t="s">
        <v>2178</v>
      </c>
      <c r="F14" s="17" t="s">
        <v>2169</v>
      </c>
      <c r="G14" s="17" t="s">
        <v>2170</v>
      </c>
      <c r="H14" s="89" t="str">
        <f t="shared" si="1"/>
        <v>Intermedia_L|M_Apartamento</v>
      </c>
      <c r="I14" s="205">
        <v>20</v>
      </c>
      <c r="J14" s="216"/>
    </row>
    <row r="15" spans="1:10" x14ac:dyDescent="0.25">
      <c r="A15" s="14" t="s">
        <v>2180</v>
      </c>
      <c r="B15" s="214"/>
      <c r="C15" s="214"/>
      <c r="D15" s="214"/>
      <c r="E15" s="15" t="s">
        <v>2178</v>
      </c>
      <c r="F15" s="17" t="s">
        <v>2171</v>
      </c>
      <c r="G15" s="17" t="s">
        <v>2172</v>
      </c>
      <c r="H15" s="89" t="str">
        <f t="shared" si="1"/>
        <v>Intermedia_L|M_Tipo cuarto</v>
      </c>
      <c r="I15" s="205"/>
      <c r="J15" s="216"/>
    </row>
    <row r="16" spans="1:10" x14ac:dyDescent="0.25">
      <c r="A16" s="14" t="s">
        <v>2181</v>
      </c>
      <c r="B16" s="215" t="s">
        <v>2340</v>
      </c>
      <c r="C16" s="215" t="s">
        <v>96</v>
      </c>
      <c r="D16" s="214" t="s">
        <v>2165</v>
      </c>
      <c r="E16" s="15" t="s">
        <v>21</v>
      </c>
      <c r="F16" s="17" t="s">
        <v>2167</v>
      </c>
      <c r="G16" s="17" t="s">
        <v>2168</v>
      </c>
      <c r="H16" s="20" t="str">
        <f t="shared" ref="H16:H21" si="2">$C$16&amp;"_"&amp;E16&amp;"_"&amp;F16</f>
        <v>Pequeña_H_Casa</v>
      </c>
      <c r="I16" s="46"/>
      <c r="J16" s="217" t="s">
        <v>2395</v>
      </c>
    </row>
    <row r="17" spans="1:10" x14ac:dyDescent="0.25">
      <c r="A17" s="14" t="s">
        <v>2182</v>
      </c>
      <c r="B17" s="214"/>
      <c r="C17" s="214"/>
      <c r="D17" s="214"/>
      <c r="E17" s="15" t="s">
        <v>21</v>
      </c>
      <c r="F17" s="17" t="s">
        <v>2169</v>
      </c>
      <c r="G17" s="17" t="s">
        <v>2170</v>
      </c>
      <c r="H17" s="20" t="str">
        <f t="shared" si="2"/>
        <v>Pequeña_H_Apartamento</v>
      </c>
      <c r="I17" s="46">
        <v>40</v>
      </c>
      <c r="J17" s="218"/>
    </row>
    <row r="18" spans="1:10" x14ac:dyDescent="0.25">
      <c r="A18" s="14" t="s">
        <v>2183</v>
      </c>
      <c r="B18" s="214"/>
      <c r="C18" s="214"/>
      <c r="D18" s="214"/>
      <c r="E18" s="15" t="s">
        <v>21</v>
      </c>
      <c r="F18" s="17" t="s">
        <v>2171</v>
      </c>
      <c r="G18" s="17" t="s">
        <v>2172</v>
      </c>
      <c r="H18" s="20" t="str">
        <f t="shared" si="2"/>
        <v>Pequeña_H_Tipo cuarto</v>
      </c>
      <c r="I18" s="46"/>
      <c r="J18" s="219"/>
    </row>
    <row r="19" spans="1:10" x14ac:dyDescent="0.25">
      <c r="A19" s="14" t="s">
        <v>2184</v>
      </c>
      <c r="B19" s="214"/>
      <c r="C19" s="214"/>
      <c r="D19" s="214" t="s">
        <v>2177</v>
      </c>
      <c r="E19" s="15" t="s">
        <v>2178</v>
      </c>
      <c r="F19" s="17" t="s">
        <v>2167</v>
      </c>
      <c r="G19" s="17" t="s">
        <v>2168</v>
      </c>
      <c r="H19" s="20" t="str">
        <f t="shared" si="2"/>
        <v>Pequeña_L|M_Casa</v>
      </c>
      <c r="I19" s="46"/>
      <c r="J19" s="216" t="s">
        <v>2396</v>
      </c>
    </row>
    <row r="20" spans="1:10" x14ac:dyDescent="0.25">
      <c r="A20" s="14" t="s">
        <v>2185</v>
      </c>
      <c r="B20" s="214"/>
      <c r="C20" s="214"/>
      <c r="D20" s="214"/>
      <c r="E20" s="15" t="s">
        <v>2178</v>
      </c>
      <c r="F20" s="17" t="s">
        <v>2169</v>
      </c>
      <c r="G20" s="17" t="s">
        <v>2170</v>
      </c>
      <c r="H20" s="20" t="str">
        <f t="shared" si="2"/>
        <v>Pequeña_L|M_Apartamento</v>
      </c>
      <c r="I20" s="46">
        <v>40</v>
      </c>
      <c r="J20" s="216"/>
    </row>
    <row r="21" spans="1:10" x14ac:dyDescent="0.25">
      <c r="A21" s="14" t="s">
        <v>2186</v>
      </c>
      <c r="B21" s="214"/>
      <c r="C21" s="214"/>
      <c r="D21" s="214"/>
      <c r="E21" s="15" t="s">
        <v>2178</v>
      </c>
      <c r="F21" s="17" t="s">
        <v>2171</v>
      </c>
      <c r="G21" s="17" t="s">
        <v>2172</v>
      </c>
      <c r="H21" s="20" t="str">
        <f t="shared" si="2"/>
        <v>Pequeña_L|M_Tipo cuarto</v>
      </c>
      <c r="I21" s="46"/>
      <c r="J21" s="216"/>
    </row>
    <row r="22" spans="1:10" x14ac:dyDescent="0.25">
      <c r="A22" s="14" t="s">
        <v>2187</v>
      </c>
      <c r="B22" s="215" t="s">
        <v>2341</v>
      </c>
      <c r="C22" s="215" t="s">
        <v>2188</v>
      </c>
      <c r="D22" s="214" t="s">
        <v>2165</v>
      </c>
      <c r="E22" s="15" t="s">
        <v>21</v>
      </c>
      <c r="F22" s="17" t="s">
        <v>2167</v>
      </c>
      <c r="G22" s="17" t="s">
        <v>2168</v>
      </c>
      <c r="H22" s="21" t="str">
        <f t="shared" ref="H22:H27" si="3">$C$22&amp;"_"&amp;E22&amp;"_"&amp;F22</f>
        <v>Tipo I_II_H_Casa</v>
      </c>
      <c r="I22" s="47"/>
      <c r="J22" s="216" t="s">
        <v>2394</v>
      </c>
    </row>
    <row r="23" spans="1:10" x14ac:dyDescent="0.25">
      <c r="A23" s="14" t="s">
        <v>2189</v>
      </c>
      <c r="B23" s="214"/>
      <c r="C23" s="214"/>
      <c r="D23" s="214"/>
      <c r="E23" s="15" t="s">
        <v>21</v>
      </c>
      <c r="F23" s="17" t="s">
        <v>2169</v>
      </c>
      <c r="G23" s="17" t="s">
        <v>2170</v>
      </c>
      <c r="H23" s="21" t="str">
        <f t="shared" si="3"/>
        <v>Tipo I_II_H_Apartamento</v>
      </c>
      <c r="I23" s="47">
        <v>80</v>
      </c>
      <c r="J23" s="216"/>
    </row>
    <row r="24" spans="1:10" x14ac:dyDescent="0.25">
      <c r="A24" s="14" t="s">
        <v>2190</v>
      </c>
      <c r="B24" s="214"/>
      <c r="C24" s="214"/>
      <c r="D24" s="214"/>
      <c r="E24" s="15" t="s">
        <v>21</v>
      </c>
      <c r="F24" s="17" t="s">
        <v>2171</v>
      </c>
      <c r="G24" s="17" t="s">
        <v>2172</v>
      </c>
      <c r="H24" s="21" t="str">
        <f t="shared" si="3"/>
        <v>Tipo I_II_H_Tipo cuarto</v>
      </c>
      <c r="I24" s="47"/>
      <c r="J24" s="216"/>
    </row>
    <row r="25" spans="1:10" x14ac:dyDescent="0.25">
      <c r="A25" s="14" t="s">
        <v>2191</v>
      </c>
      <c r="B25" s="214"/>
      <c r="C25" s="214"/>
      <c r="D25" s="214" t="s">
        <v>2177</v>
      </c>
      <c r="E25" s="15" t="s">
        <v>2178</v>
      </c>
      <c r="F25" s="17" t="s">
        <v>2167</v>
      </c>
      <c r="G25" s="17" t="s">
        <v>2168</v>
      </c>
      <c r="H25" s="162" t="str">
        <f t="shared" si="3"/>
        <v>Tipo I_II_L|M_Casa</v>
      </c>
      <c r="I25" s="206"/>
      <c r="J25" s="216" t="s">
        <v>2394</v>
      </c>
    </row>
    <row r="26" spans="1:10" x14ac:dyDescent="0.25">
      <c r="A26" s="14" t="s">
        <v>2192</v>
      </c>
      <c r="B26" s="214"/>
      <c r="C26" s="214"/>
      <c r="D26" s="214"/>
      <c r="E26" s="15" t="s">
        <v>2178</v>
      </c>
      <c r="F26" s="17" t="s">
        <v>2169</v>
      </c>
      <c r="G26" s="17" t="s">
        <v>2170</v>
      </c>
      <c r="H26" s="162" t="str">
        <f t="shared" si="3"/>
        <v>Tipo I_II_L|M_Apartamento</v>
      </c>
      <c r="I26" s="206">
        <v>80</v>
      </c>
      <c r="J26" s="216"/>
    </row>
    <row r="27" spans="1:10" x14ac:dyDescent="0.25">
      <c r="A27" s="14" t="s">
        <v>2193</v>
      </c>
      <c r="B27" s="214"/>
      <c r="C27" s="214"/>
      <c r="D27" s="214"/>
      <c r="E27" s="15" t="s">
        <v>2178</v>
      </c>
      <c r="F27" s="17" t="s">
        <v>2171</v>
      </c>
      <c r="G27" s="17" t="s">
        <v>2172</v>
      </c>
      <c r="H27" s="162" t="str">
        <f t="shared" si="3"/>
        <v>Tipo I_II_L|M_Tipo cuarto</v>
      </c>
      <c r="I27" s="206"/>
      <c r="J27" s="216"/>
    </row>
    <row r="28" spans="1:10" x14ac:dyDescent="0.25">
      <c r="A28" s="14" t="s">
        <v>2194</v>
      </c>
      <c r="B28" s="214" t="s">
        <v>2195</v>
      </c>
      <c r="C28" s="214" t="s">
        <v>2196</v>
      </c>
      <c r="D28" s="215" t="s">
        <v>2197</v>
      </c>
      <c r="E28" s="15" t="s">
        <v>2198</v>
      </c>
      <c r="F28" s="17" t="s">
        <v>2167</v>
      </c>
      <c r="G28" s="17" t="s">
        <v>2168</v>
      </c>
      <c r="H28" s="22" t="str">
        <f>$C$28&amp;"_"&amp;F28</f>
        <v>Resto_Casa</v>
      </c>
      <c r="I28" s="48"/>
      <c r="J28" s="216" t="s">
        <v>2394</v>
      </c>
    </row>
    <row r="29" spans="1:10" x14ac:dyDescent="0.25">
      <c r="A29" s="14" t="s">
        <v>2199</v>
      </c>
      <c r="B29" s="214"/>
      <c r="C29" s="214"/>
      <c r="D29" s="214"/>
      <c r="E29" s="15" t="s">
        <v>2198</v>
      </c>
      <c r="F29" s="17" t="s">
        <v>2200</v>
      </c>
      <c r="G29" s="17" t="s">
        <v>2201</v>
      </c>
      <c r="H29" s="22" t="str">
        <f>$C$28&amp;"_"&amp;F29</f>
        <v>Resto_Casa indigena</v>
      </c>
      <c r="I29" s="48"/>
      <c r="J29" s="216"/>
    </row>
    <row r="30" spans="1:10" x14ac:dyDescent="0.25">
      <c r="A30" s="14" t="s">
        <v>2202</v>
      </c>
      <c r="B30" s="214"/>
      <c r="C30" s="214"/>
      <c r="D30" s="214"/>
      <c r="E30" s="15" t="s">
        <v>2198</v>
      </c>
      <c r="F30" s="17" t="s">
        <v>2169</v>
      </c>
      <c r="G30" s="17" t="s">
        <v>2170</v>
      </c>
      <c r="H30" s="22" t="str">
        <f>$C$28&amp;"_"&amp;F30</f>
        <v>Resto_Apartamento</v>
      </c>
      <c r="I30" s="48">
        <v>100</v>
      </c>
      <c r="J30" s="216"/>
    </row>
    <row r="31" spans="1:10" x14ac:dyDescent="0.25">
      <c r="A31" s="14" t="s">
        <v>2203</v>
      </c>
      <c r="B31" s="214"/>
      <c r="C31" s="214"/>
      <c r="D31" s="214"/>
      <c r="E31" s="15" t="s">
        <v>2198</v>
      </c>
      <c r="F31" s="17" t="s">
        <v>2171</v>
      </c>
      <c r="G31" s="17" t="s">
        <v>2172</v>
      </c>
      <c r="H31" s="22" t="str">
        <f>$C$28&amp;"_"&amp;F31</f>
        <v>Resto_Tipo cuarto</v>
      </c>
      <c r="I31" s="48"/>
      <c r="J31" s="216"/>
    </row>
    <row r="32" spans="1:10" x14ac:dyDescent="0.25">
      <c r="A32" s="14" t="s">
        <v>2204</v>
      </c>
      <c r="B32" s="6"/>
      <c r="C32" s="6"/>
      <c r="D32" s="6"/>
      <c r="E32" s="15"/>
      <c r="F32" s="14" t="s">
        <v>2205</v>
      </c>
      <c r="G32" s="14"/>
      <c r="H32" s="14" t="s">
        <v>2205</v>
      </c>
      <c r="I32" s="43"/>
      <c r="J32" s="16"/>
    </row>
  </sheetData>
  <mergeCells count="29">
    <mergeCell ref="A1:H1"/>
    <mergeCell ref="D3:E3"/>
    <mergeCell ref="F3:G3"/>
    <mergeCell ref="B4:B9"/>
    <mergeCell ref="C4:C6"/>
    <mergeCell ref="C7:C9"/>
    <mergeCell ref="J7:J9"/>
    <mergeCell ref="B10:B15"/>
    <mergeCell ref="C10:C15"/>
    <mergeCell ref="D10:D12"/>
    <mergeCell ref="D13:D15"/>
    <mergeCell ref="J10:J12"/>
    <mergeCell ref="J13:J15"/>
    <mergeCell ref="B28:B31"/>
    <mergeCell ref="C28:C31"/>
    <mergeCell ref="D28:D31"/>
    <mergeCell ref="J28:J31"/>
    <mergeCell ref="J19:J21"/>
    <mergeCell ref="B22:B27"/>
    <mergeCell ref="C22:C27"/>
    <mergeCell ref="D22:D24"/>
    <mergeCell ref="J22:J24"/>
    <mergeCell ref="D25:D27"/>
    <mergeCell ref="J25:J27"/>
    <mergeCell ref="B16:B21"/>
    <mergeCell ref="C16:C21"/>
    <mergeCell ref="D16:D18"/>
    <mergeCell ref="J16:J18"/>
    <mergeCell ref="D19: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workbookViewId="0">
      <selection activeCell="D12" sqref="D12"/>
    </sheetView>
  </sheetViews>
  <sheetFormatPr baseColWidth="10" defaultRowHeight="15" x14ac:dyDescent="0.25"/>
  <cols>
    <col min="1" max="1" width="25.140625" customWidth="1"/>
    <col min="2" max="2" width="26.85546875" customWidth="1"/>
    <col min="3" max="6" width="27.85546875" customWidth="1"/>
    <col min="7" max="7" width="25" bestFit="1" customWidth="1"/>
    <col min="8" max="8" width="9.7109375" bestFit="1" customWidth="1"/>
  </cols>
  <sheetData>
    <row r="1" spans="1:8" ht="45" x14ac:dyDescent="0.25">
      <c r="A1" s="76" t="s">
        <v>2422</v>
      </c>
      <c r="B1" s="24" t="s">
        <v>2424</v>
      </c>
      <c r="C1" s="25" t="s">
        <v>2331</v>
      </c>
      <c r="D1" s="51" t="s">
        <v>2332</v>
      </c>
      <c r="E1" s="25" t="s">
        <v>2206</v>
      </c>
      <c r="F1" s="25" t="s">
        <v>2207</v>
      </c>
      <c r="G1" s="25" t="s">
        <v>2333</v>
      </c>
      <c r="H1" s="25" t="s">
        <v>2423</v>
      </c>
    </row>
    <row r="2" spans="1:8" ht="45" x14ac:dyDescent="0.25">
      <c r="A2" s="24" t="s">
        <v>2208</v>
      </c>
      <c r="B2" s="26" t="s">
        <v>2336</v>
      </c>
      <c r="C2" s="26" t="s">
        <v>2336</v>
      </c>
      <c r="D2" s="26" t="s">
        <v>2336</v>
      </c>
      <c r="E2" s="26" t="s">
        <v>2336</v>
      </c>
      <c r="F2" s="27" t="s">
        <v>2209</v>
      </c>
      <c r="G2" s="27" t="s">
        <v>2209</v>
      </c>
      <c r="H2" s="27" t="s">
        <v>2210</v>
      </c>
    </row>
    <row r="3" spans="1:8" ht="45" x14ac:dyDescent="0.25">
      <c r="A3" s="52" t="s">
        <v>2325</v>
      </c>
      <c r="B3" s="56" t="s">
        <v>2337</v>
      </c>
      <c r="C3" s="56" t="s">
        <v>2337</v>
      </c>
      <c r="D3" s="56" t="s">
        <v>2337</v>
      </c>
      <c r="E3" s="26" t="s">
        <v>2336</v>
      </c>
      <c r="F3" s="27" t="s">
        <v>2209</v>
      </c>
      <c r="G3" s="27" t="s">
        <v>2209</v>
      </c>
      <c r="H3" s="27" t="s">
        <v>2210</v>
      </c>
    </row>
    <row r="4" spans="1:8" ht="30" x14ac:dyDescent="0.25">
      <c r="A4" s="24" t="s">
        <v>2216</v>
      </c>
      <c r="B4" s="28" t="s">
        <v>2217</v>
      </c>
      <c r="C4" s="28" t="s">
        <v>2217</v>
      </c>
      <c r="D4" s="53" t="s">
        <v>2217</v>
      </c>
      <c r="E4" s="28" t="s">
        <v>2217</v>
      </c>
      <c r="F4" s="28" t="s">
        <v>2218</v>
      </c>
      <c r="G4" s="28" t="s">
        <v>2218</v>
      </c>
      <c r="H4" s="27" t="s">
        <v>2210</v>
      </c>
    </row>
    <row r="5" spans="1:8" ht="30" x14ac:dyDescent="0.25">
      <c r="A5" s="24" t="s">
        <v>2327</v>
      </c>
      <c r="B5" s="55" t="s">
        <v>2334</v>
      </c>
      <c r="C5" s="55" t="s">
        <v>2334</v>
      </c>
      <c r="D5" s="54" t="s">
        <v>2334</v>
      </c>
      <c r="E5" s="55" t="s">
        <v>2334</v>
      </c>
      <c r="F5" s="55" t="s">
        <v>2335</v>
      </c>
      <c r="G5" s="55" t="s">
        <v>2335</v>
      </c>
      <c r="H5" s="27" t="s">
        <v>2210</v>
      </c>
    </row>
    <row r="6" spans="1:8" ht="30" x14ac:dyDescent="0.25">
      <c r="A6" s="24" t="s">
        <v>2328</v>
      </c>
      <c r="B6" s="27" t="s">
        <v>2211</v>
      </c>
      <c r="C6" s="27" t="s">
        <v>2211</v>
      </c>
      <c r="D6" s="54" t="s">
        <v>2211</v>
      </c>
      <c r="E6" s="27" t="s">
        <v>2211</v>
      </c>
      <c r="F6" s="27" t="s">
        <v>2212</v>
      </c>
      <c r="G6" s="27" t="s">
        <v>2212</v>
      </c>
      <c r="H6" s="27" t="s">
        <v>2210</v>
      </c>
    </row>
    <row r="7" spans="1:8" ht="30" x14ac:dyDescent="0.25">
      <c r="A7" s="24" t="s">
        <v>2213</v>
      </c>
      <c r="B7" s="27" t="s">
        <v>2214</v>
      </c>
      <c r="C7" s="27" t="s">
        <v>2214</v>
      </c>
      <c r="D7" s="54" t="s">
        <v>2214</v>
      </c>
      <c r="E7" s="27" t="s">
        <v>2215</v>
      </c>
      <c r="F7" s="27" t="s">
        <v>2215</v>
      </c>
      <c r="G7" s="27" t="s">
        <v>2215</v>
      </c>
      <c r="H7" s="27" t="s">
        <v>2210</v>
      </c>
    </row>
    <row r="8" spans="1:8" ht="30" x14ac:dyDescent="0.25">
      <c r="A8" s="57" t="s">
        <v>2326</v>
      </c>
      <c r="B8" s="54" t="s">
        <v>2276</v>
      </c>
      <c r="C8" s="54" t="s">
        <v>2276</v>
      </c>
      <c r="D8" s="54" t="s">
        <v>2276</v>
      </c>
      <c r="E8" s="54" t="s">
        <v>2276</v>
      </c>
      <c r="F8" s="54" t="s">
        <v>2276</v>
      </c>
      <c r="G8" s="54" t="s">
        <v>2276</v>
      </c>
      <c r="H8" s="54" t="s">
        <v>2210</v>
      </c>
    </row>
    <row r="9" spans="1:8" ht="45" x14ac:dyDescent="0.25">
      <c r="A9" s="24" t="s">
        <v>2329</v>
      </c>
      <c r="B9" s="27" t="s">
        <v>2219</v>
      </c>
      <c r="C9" s="27" t="s">
        <v>2219</v>
      </c>
      <c r="D9" s="54" t="s">
        <v>2219</v>
      </c>
      <c r="E9" s="27" t="s">
        <v>2219</v>
      </c>
      <c r="F9" s="27" t="s">
        <v>2219</v>
      </c>
      <c r="G9" s="27" t="s">
        <v>2219</v>
      </c>
      <c r="H9" s="27" t="s">
        <v>2210</v>
      </c>
    </row>
    <row r="10" spans="1:8" x14ac:dyDescent="0.25">
      <c r="A10" s="24" t="s">
        <v>2330</v>
      </c>
      <c r="B10" s="27" t="s">
        <v>2220</v>
      </c>
      <c r="C10" s="27" t="s">
        <v>2220</v>
      </c>
      <c r="D10" s="54" t="s">
        <v>2220</v>
      </c>
      <c r="E10" s="27" t="s">
        <v>2220</v>
      </c>
      <c r="F10" s="27" t="s">
        <v>2220</v>
      </c>
      <c r="G10" s="27" t="s">
        <v>2220</v>
      </c>
      <c r="H10" s="27" t="s">
        <v>2210</v>
      </c>
    </row>
    <row r="11" spans="1:8" ht="30" x14ac:dyDescent="0.25">
      <c r="A11" s="29" t="s">
        <v>2423</v>
      </c>
      <c r="B11" s="27" t="s">
        <v>2210</v>
      </c>
      <c r="C11" s="27" t="s">
        <v>2210</v>
      </c>
      <c r="D11" s="27" t="s">
        <v>2210</v>
      </c>
      <c r="E11" s="27" t="s">
        <v>2210</v>
      </c>
      <c r="F11" s="27" t="s">
        <v>2210</v>
      </c>
      <c r="G11" s="27" t="s">
        <v>2210</v>
      </c>
      <c r="H11" s="27" t="s">
        <v>2220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F460"/>
  <sheetViews>
    <sheetView topLeftCell="A313" zoomScale="82" zoomScaleNormal="82" workbookViewId="0">
      <selection activeCell="D376" sqref="D376"/>
    </sheetView>
  </sheetViews>
  <sheetFormatPr baseColWidth="10" defaultRowHeight="15" x14ac:dyDescent="0.25"/>
  <cols>
    <col min="1" max="1" width="28.28515625" bestFit="1" customWidth="1"/>
    <col min="2" max="2" width="28.28515625" customWidth="1"/>
    <col min="3" max="6" width="28.140625" customWidth="1"/>
  </cols>
  <sheetData>
    <row r="1" spans="1:6" ht="30" x14ac:dyDescent="0.25">
      <c r="A1" s="76" t="s">
        <v>2425</v>
      </c>
      <c r="B1" s="58" t="s">
        <v>2353</v>
      </c>
      <c r="C1" s="24" t="s">
        <v>2424</v>
      </c>
      <c r="D1" s="25" t="s">
        <v>2331</v>
      </c>
      <c r="E1" s="25" t="s">
        <v>2332</v>
      </c>
      <c r="F1" s="25" t="s">
        <v>2206</v>
      </c>
    </row>
    <row r="2" spans="1:6" x14ac:dyDescent="0.25">
      <c r="A2" s="24" t="s">
        <v>15</v>
      </c>
      <c r="B2" s="24"/>
      <c r="C2" s="30" t="s">
        <v>15</v>
      </c>
      <c r="D2" s="31" t="s">
        <v>15</v>
      </c>
      <c r="E2" s="31" t="s">
        <v>15</v>
      </c>
      <c r="F2" s="31" t="s">
        <v>15</v>
      </c>
    </row>
    <row r="3" spans="1:6" x14ac:dyDescent="0.25">
      <c r="A3" s="24" t="s">
        <v>19</v>
      </c>
      <c r="B3" s="24"/>
      <c r="C3" s="30" t="s">
        <v>19</v>
      </c>
      <c r="D3" s="31" t="s">
        <v>19</v>
      </c>
      <c r="E3" s="31" t="s">
        <v>19</v>
      </c>
      <c r="F3" s="31" t="s">
        <v>19</v>
      </c>
    </row>
    <row r="4" spans="1:6" ht="15.75" thickBot="1" x14ac:dyDescent="0.3">
      <c r="A4" s="77" t="s">
        <v>20</v>
      </c>
      <c r="B4" s="77"/>
      <c r="C4" s="78" t="s">
        <v>20</v>
      </c>
      <c r="D4" s="79" t="s">
        <v>20</v>
      </c>
      <c r="E4" s="79" t="s">
        <v>20</v>
      </c>
      <c r="F4" s="79" t="s">
        <v>20</v>
      </c>
    </row>
    <row r="5" spans="1:6" x14ac:dyDescent="0.25">
      <c r="A5" s="229" t="s">
        <v>2221</v>
      </c>
      <c r="B5" s="100" t="s">
        <v>2261</v>
      </c>
      <c r="C5" s="80">
        <v>39</v>
      </c>
      <c r="D5" s="81">
        <v>42</v>
      </c>
      <c r="E5" s="81">
        <v>42</v>
      </c>
      <c r="F5" s="82">
        <v>42</v>
      </c>
    </row>
    <row r="6" spans="1:6" x14ac:dyDescent="0.25">
      <c r="A6" s="230"/>
      <c r="B6" s="101" t="s">
        <v>2354</v>
      </c>
      <c r="C6" s="83">
        <v>16.25</v>
      </c>
      <c r="D6" s="84">
        <v>17.5</v>
      </c>
      <c r="E6" s="84">
        <v>17.5</v>
      </c>
      <c r="F6" s="85">
        <v>17.5</v>
      </c>
    </row>
    <row r="7" spans="1:6" x14ac:dyDescent="0.25">
      <c r="A7" s="230"/>
      <c r="B7" s="101" t="s">
        <v>2355</v>
      </c>
      <c r="C7" s="83">
        <v>9.75</v>
      </c>
      <c r="D7" s="84">
        <v>10.5</v>
      </c>
      <c r="E7" s="84">
        <v>10.5</v>
      </c>
      <c r="F7" s="85">
        <v>10.5</v>
      </c>
    </row>
    <row r="8" spans="1:6" x14ac:dyDescent="0.25">
      <c r="A8" s="230"/>
      <c r="B8" s="101" t="s">
        <v>2251</v>
      </c>
      <c r="C8" s="83">
        <v>9</v>
      </c>
      <c r="D8" s="84">
        <v>6</v>
      </c>
      <c r="E8" s="84">
        <v>6</v>
      </c>
      <c r="F8" s="85">
        <v>4.2</v>
      </c>
    </row>
    <row r="9" spans="1:6" x14ac:dyDescent="0.25">
      <c r="A9" s="230"/>
      <c r="B9" s="101" t="s">
        <v>2356</v>
      </c>
      <c r="C9" s="83">
        <v>3.75</v>
      </c>
      <c r="D9" s="84">
        <v>2.5</v>
      </c>
      <c r="E9" s="84">
        <v>2.5</v>
      </c>
      <c r="F9" s="85">
        <v>1.75</v>
      </c>
    </row>
    <row r="10" spans="1:6" x14ac:dyDescent="0.25">
      <c r="A10" s="230"/>
      <c r="B10" s="101" t="s">
        <v>2357</v>
      </c>
      <c r="C10" s="83">
        <v>2.25</v>
      </c>
      <c r="D10" s="84">
        <v>1.5</v>
      </c>
      <c r="E10" s="84">
        <v>1.5</v>
      </c>
      <c r="F10" s="85">
        <v>1.05</v>
      </c>
    </row>
    <row r="11" spans="1:6" x14ac:dyDescent="0.25">
      <c r="A11" s="230"/>
      <c r="B11" s="101" t="s">
        <v>2263</v>
      </c>
      <c r="C11" s="83">
        <v>0</v>
      </c>
      <c r="D11" s="84">
        <v>0</v>
      </c>
      <c r="E11" s="84">
        <v>0</v>
      </c>
      <c r="F11" s="85">
        <v>2</v>
      </c>
    </row>
    <row r="12" spans="1:6" x14ac:dyDescent="0.25">
      <c r="A12" s="230"/>
      <c r="B12" s="101" t="s">
        <v>2415</v>
      </c>
      <c r="C12" s="83">
        <v>0</v>
      </c>
      <c r="D12" s="84">
        <v>0</v>
      </c>
      <c r="E12" s="84">
        <v>0</v>
      </c>
      <c r="F12" s="85">
        <v>1</v>
      </c>
    </row>
    <row r="13" spans="1:6" x14ac:dyDescent="0.25">
      <c r="A13" s="230"/>
      <c r="B13" s="101" t="s">
        <v>2358</v>
      </c>
      <c r="C13" s="83">
        <v>0</v>
      </c>
      <c r="D13" s="84">
        <v>0</v>
      </c>
      <c r="E13" s="84">
        <v>0</v>
      </c>
      <c r="F13" s="85">
        <v>0</v>
      </c>
    </row>
    <row r="14" spans="1:6" x14ac:dyDescent="0.25">
      <c r="A14" s="230"/>
      <c r="B14" s="101" t="s">
        <v>2359</v>
      </c>
      <c r="C14" s="83">
        <v>0</v>
      </c>
      <c r="D14" s="84">
        <v>0</v>
      </c>
      <c r="E14" s="84">
        <v>0</v>
      </c>
      <c r="F14" s="85">
        <v>0</v>
      </c>
    </row>
    <row r="15" spans="1:6" x14ac:dyDescent="0.25">
      <c r="A15" s="230"/>
      <c r="B15" s="101" t="s">
        <v>2360</v>
      </c>
      <c r="C15" s="83">
        <v>0</v>
      </c>
      <c r="D15" s="84">
        <v>0</v>
      </c>
      <c r="E15" s="84">
        <v>0</v>
      </c>
      <c r="F15" s="85">
        <v>0</v>
      </c>
    </row>
    <row r="16" spans="1:6" x14ac:dyDescent="0.25">
      <c r="A16" s="230"/>
      <c r="B16" s="101" t="s">
        <v>2361</v>
      </c>
      <c r="C16" s="83">
        <v>0</v>
      </c>
      <c r="D16" s="84">
        <v>0</v>
      </c>
      <c r="E16" s="84">
        <v>0</v>
      </c>
      <c r="F16" s="85">
        <v>0</v>
      </c>
    </row>
    <row r="17" spans="1:6" x14ac:dyDescent="0.25">
      <c r="A17" s="230"/>
      <c r="B17" s="101" t="s">
        <v>2362</v>
      </c>
      <c r="C17" s="83">
        <v>9</v>
      </c>
      <c r="D17" s="84">
        <v>12</v>
      </c>
      <c r="E17" s="84">
        <v>12</v>
      </c>
      <c r="F17" s="85">
        <v>12</v>
      </c>
    </row>
    <row r="18" spans="1:6" x14ac:dyDescent="0.25">
      <c r="A18" s="230"/>
      <c r="B18" s="101" t="s">
        <v>2363</v>
      </c>
      <c r="C18" s="83">
        <v>3.75</v>
      </c>
      <c r="D18" s="84">
        <v>5</v>
      </c>
      <c r="E18" s="84">
        <v>5</v>
      </c>
      <c r="F18" s="85">
        <v>5</v>
      </c>
    </row>
    <row r="19" spans="1:6" x14ac:dyDescent="0.25">
      <c r="A19" s="230"/>
      <c r="B19" s="101" t="s">
        <v>2364</v>
      </c>
      <c r="C19" s="83">
        <v>2.25</v>
      </c>
      <c r="D19" s="84">
        <v>3</v>
      </c>
      <c r="E19" s="84">
        <v>3</v>
      </c>
      <c r="F19" s="85">
        <v>3</v>
      </c>
    </row>
    <row r="20" spans="1:6" x14ac:dyDescent="0.25">
      <c r="A20" s="230"/>
      <c r="B20" s="101" t="s">
        <v>2259</v>
      </c>
      <c r="C20" s="83">
        <v>2.5</v>
      </c>
      <c r="D20" s="84">
        <v>0</v>
      </c>
      <c r="E20" s="84">
        <v>0</v>
      </c>
      <c r="F20" s="85">
        <v>0</v>
      </c>
    </row>
    <row r="21" spans="1:6" ht="15.75" thickBot="1" x14ac:dyDescent="0.3">
      <c r="A21" s="231"/>
      <c r="B21" s="190" t="s">
        <v>2365</v>
      </c>
      <c r="C21" s="87">
        <v>2.5</v>
      </c>
      <c r="D21" s="88">
        <v>0</v>
      </c>
      <c r="E21" s="88">
        <v>0</v>
      </c>
      <c r="F21" s="92">
        <v>0</v>
      </c>
    </row>
    <row r="22" spans="1:6" x14ac:dyDescent="0.25">
      <c r="A22" s="232" t="s">
        <v>2222</v>
      </c>
      <c r="B22" s="100" t="s">
        <v>2261</v>
      </c>
      <c r="C22" s="80">
        <v>7.8</v>
      </c>
      <c r="D22" s="81">
        <v>8.4</v>
      </c>
      <c r="E22" s="81">
        <v>8.4</v>
      </c>
      <c r="F22" s="82">
        <v>8.4</v>
      </c>
    </row>
    <row r="23" spans="1:6" x14ac:dyDescent="0.25">
      <c r="A23" s="233"/>
      <c r="B23" s="101" t="s">
        <v>2354</v>
      </c>
      <c r="C23" s="83">
        <v>3.25</v>
      </c>
      <c r="D23" s="84">
        <v>3.5</v>
      </c>
      <c r="E23" s="84">
        <v>3.5</v>
      </c>
      <c r="F23" s="85">
        <v>3.5</v>
      </c>
    </row>
    <row r="24" spans="1:6" x14ac:dyDescent="0.25">
      <c r="A24" s="233"/>
      <c r="B24" s="101" t="s">
        <v>2355</v>
      </c>
      <c r="C24" s="83">
        <v>1.95</v>
      </c>
      <c r="D24" s="84">
        <v>2.1</v>
      </c>
      <c r="E24" s="84">
        <v>2.1</v>
      </c>
      <c r="F24" s="85">
        <v>2.1</v>
      </c>
    </row>
    <row r="25" spans="1:6" x14ac:dyDescent="0.25">
      <c r="A25" s="233"/>
      <c r="B25" s="101" t="s">
        <v>2251</v>
      </c>
      <c r="C25" s="83">
        <v>1.8</v>
      </c>
      <c r="D25" s="84">
        <v>1.2</v>
      </c>
      <c r="E25" s="84">
        <v>1.2</v>
      </c>
      <c r="F25" s="85">
        <v>0.83999999999999986</v>
      </c>
    </row>
    <row r="26" spans="1:6" x14ac:dyDescent="0.25">
      <c r="A26" s="233"/>
      <c r="B26" s="101" t="s">
        <v>2356</v>
      </c>
      <c r="C26" s="83">
        <v>0.75</v>
      </c>
      <c r="D26" s="84">
        <v>0.5</v>
      </c>
      <c r="E26" s="84">
        <v>0.5</v>
      </c>
      <c r="F26" s="85">
        <v>0.35</v>
      </c>
    </row>
    <row r="27" spans="1:6" x14ac:dyDescent="0.25">
      <c r="A27" s="233"/>
      <c r="B27" s="101" t="s">
        <v>2357</v>
      </c>
      <c r="C27" s="83">
        <v>0.45</v>
      </c>
      <c r="D27" s="84">
        <v>0.3</v>
      </c>
      <c r="E27" s="84">
        <v>0.3</v>
      </c>
      <c r="F27" s="85">
        <v>0.20999999999999996</v>
      </c>
    </row>
    <row r="28" spans="1:6" x14ac:dyDescent="0.25">
      <c r="A28" s="233"/>
      <c r="B28" s="101" t="s">
        <v>2263</v>
      </c>
      <c r="C28" s="83">
        <v>0</v>
      </c>
      <c r="D28" s="84">
        <v>0</v>
      </c>
      <c r="E28" s="84">
        <v>0</v>
      </c>
      <c r="F28" s="85">
        <v>0.39999999999999997</v>
      </c>
    </row>
    <row r="29" spans="1:6" x14ac:dyDescent="0.25">
      <c r="A29" s="233"/>
      <c r="B29" s="101" t="s">
        <v>2415</v>
      </c>
      <c r="C29" s="83">
        <v>0</v>
      </c>
      <c r="D29" s="84">
        <v>0</v>
      </c>
      <c r="E29" s="84">
        <v>0</v>
      </c>
      <c r="F29" s="85">
        <v>0.19999999999999998</v>
      </c>
    </row>
    <row r="30" spans="1:6" x14ac:dyDescent="0.25">
      <c r="A30" s="233"/>
      <c r="B30" s="101" t="s">
        <v>2358</v>
      </c>
      <c r="C30" s="83">
        <v>0</v>
      </c>
      <c r="D30" s="84">
        <v>0</v>
      </c>
      <c r="E30" s="84">
        <v>0</v>
      </c>
      <c r="F30" s="85">
        <v>0</v>
      </c>
    </row>
    <row r="31" spans="1:6" x14ac:dyDescent="0.25">
      <c r="A31" s="233"/>
      <c r="B31" s="101" t="s">
        <v>2359</v>
      </c>
      <c r="C31" s="83">
        <v>20</v>
      </c>
      <c r="D31" s="84">
        <v>20</v>
      </c>
      <c r="E31" s="84">
        <v>20</v>
      </c>
      <c r="F31" s="85">
        <v>20</v>
      </c>
    </row>
    <row r="32" spans="1:6" x14ac:dyDescent="0.25">
      <c r="A32" s="233"/>
      <c r="B32" s="101" t="s">
        <v>2360</v>
      </c>
      <c r="C32" s="83">
        <v>20</v>
      </c>
      <c r="D32" s="84">
        <v>20</v>
      </c>
      <c r="E32" s="84">
        <v>20</v>
      </c>
      <c r="F32" s="85">
        <v>20</v>
      </c>
    </row>
    <row r="33" spans="1:6" x14ac:dyDescent="0.25">
      <c r="A33" s="233"/>
      <c r="B33" s="101" t="s">
        <v>2361</v>
      </c>
      <c r="C33" s="83">
        <v>24</v>
      </c>
      <c r="D33" s="84">
        <v>24</v>
      </c>
      <c r="E33" s="84">
        <v>24</v>
      </c>
      <c r="F33" s="85">
        <v>24</v>
      </c>
    </row>
    <row r="34" spans="1:6" x14ac:dyDescent="0.25">
      <c r="A34" s="233"/>
      <c r="B34" s="101" t="s">
        <v>2362</v>
      </c>
      <c r="C34" s="83">
        <v>1.8</v>
      </c>
      <c r="D34" s="84">
        <v>2.4</v>
      </c>
      <c r="E34" s="84">
        <v>2.4</v>
      </c>
      <c r="F34" s="85">
        <v>2.4</v>
      </c>
    </row>
    <row r="35" spans="1:6" x14ac:dyDescent="0.25">
      <c r="A35" s="233"/>
      <c r="B35" s="101" t="s">
        <v>2363</v>
      </c>
      <c r="C35" s="83">
        <v>0.75</v>
      </c>
      <c r="D35" s="84">
        <v>1</v>
      </c>
      <c r="E35" s="84">
        <v>1</v>
      </c>
      <c r="F35" s="85">
        <v>1</v>
      </c>
    </row>
    <row r="36" spans="1:6" x14ac:dyDescent="0.25">
      <c r="A36" s="233"/>
      <c r="B36" s="101" t="s">
        <v>2364</v>
      </c>
      <c r="C36" s="83">
        <v>0.45</v>
      </c>
      <c r="D36" s="84">
        <v>0.6</v>
      </c>
      <c r="E36" s="84">
        <v>0.6</v>
      </c>
      <c r="F36" s="85">
        <v>0.6</v>
      </c>
    </row>
    <row r="37" spans="1:6" x14ac:dyDescent="0.25">
      <c r="A37" s="233"/>
      <c r="B37" s="101" t="s">
        <v>2259</v>
      </c>
      <c r="C37" s="83">
        <v>0.5</v>
      </c>
      <c r="D37" s="84">
        <v>0</v>
      </c>
      <c r="E37" s="84">
        <v>0</v>
      </c>
      <c r="F37" s="85">
        <v>0</v>
      </c>
    </row>
    <row r="38" spans="1:6" x14ac:dyDescent="0.25">
      <c r="A38" s="233"/>
      <c r="B38" s="101" t="s">
        <v>2365</v>
      </c>
      <c r="C38" s="83">
        <v>0.5</v>
      </c>
      <c r="D38" s="84">
        <v>0</v>
      </c>
      <c r="E38" s="84">
        <v>0</v>
      </c>
      <c r="F38" s="85">
        <v>0</v>
      </c>
    </row>
    <row r="39" spans="1:6" x14ac:dyDescent="0.25">
      <c r="A39" s="233"/>
      <c r="B39" s="101" t="s">
        <v>2366</v>
      </c>
      <c r="C39" s="83">
        <v>1.5625</v>
      </c>
      <c r="D39" s="84">
        <v>1.5625</v>
      </c>
      <c r="E39" s="84">
        <v>1.5625</v>
      </c>
      <c r="F39" s="85">
        <v>1.5625</v>
      </c>
    </row>
    <row r="40" spans="1:6" x14ac:dyDescent="0.25">
      <c r="A40" s="233"/>
      <c r="B40" s="101" t="s">
        <v>2367</v>
      </c>
      <c r="C40" s="83">
        <v>1.5625</v>
      </c>
      <c r="D40" s="84">
        <v>1.5625</v>
      </c>
      <c r="E40" s="84">
        <v>1.5625</v>
      </c>
      <c r="F40" s="85">
        <v>1.5625</v>
      </c>
    </row>
    <row r="41" spans="1:6" x14ac:dyDescent="0.25">
      <c r="A41" s="233"/>
      <c r="B41" s="101" t="s">
        <v>2368</v>
      </c>
      <c r="C41" s="83">
        <v>1.875</v>
      </c>
      <c r="D41" s="84">
        <v>1.875</v>
      </c>
      <c r="E41" s="84">
        <v>1.875</v>
      </c>
      <c r="F41" s="85">
        <v>1.875</v>
      </c>
    </row>
    <row r="42" spans="1:6" x14ac:dyDescent="0.25">
      <c r="A42" s="233"/>
      <c r="B42" s="101" t="s">
        <v>2369</v>
      </c>
      <c r="C42" s="83">
        <v>0</v>
      </c>
      <c r="D42" s="84">
        <v>0</v>
      </c>
      <c r="E42" s="84">
        <v>0</v>
      </c>
      <c r="F42" s="85">
        <v>0</v>
      </c>
    </row>
    <row r="43" spans="1:6" x14ac:dyDescent="0.25">
      <c r="A43" s="233"/>
      <c r="B43" s="101" t="s">
        <v>2370</v>
      </c>
      <c r="C43" s="83">
        <v>3.4375</v>
      </c>
      <c r="D43" s="84">
        <v>3.4375</v>
      </c>
      <c r="E43" s="84">
        <v>3.4375</v>
      </c>
      <c r="F43" s="85">
        <v>3.4375</v>
      </c>
    </row>
    <row r="44" spans="1:6" x14ac:dyDescent="0.25">
      <c r="A44" s="233"/>
      <c r="B44" s="101" t="s">
        <v>2371</v>
      </c>
      <c r="C44" s="83">
        <v>3.4375</v>
      </c>
      <c r="D44" s="84">
        <v>3.4375</v>
      </c>
      <c r="E44" s="84">
        <v>3.4375</v>
      </c>
      <c r="F44" s="85">
        <v>3.4375</v>
      </c>
    </row>
    <row r="45" spans="1:6" ht="15.75" thickBot="1" x14ac:dyDescent="0.3">
      <c r="A45" s="234"/>
      <c r="B45" s="190" t="s">
        <v>2372</v>
      </c>
      <c r="C45" s="87">
        <v>4.125</v>
      </c>
      <c r="D45" s="88">
        <v>4.125</v>
      </c>
      <c r="E45" s="88">
        <v>4.125</v>
      </c>
      <c r="F45" s="92">
        <v>4.125</v>
      </c>
    </row>
    <row r="46" spans="1:6" x14ac:dyDescent="0.25">
      <c r="A46" s="241" t="s">
        <v>2223</v>
      </c>
      <c r="B46" s="100" t="s">
        <v>2261</v>
      </c>
      <c r="C46" s="80">
        <v>7.8</v>
      </c>
      <c r="D46" s="81">
        <v>8.4</v>
      </c>
      <c r="E46" s="81">
        <v>8.4</v>
      </c>
      <c r="F46" s="82">
        <v>8.4</v>
      </c>
    </row>
    <row r="47" spans="1:6" x14ac:dyDescent="0.25">
      <c r="A47" s="242"/>
      <c r="B47" s="101" t="s">
        <v>2354</v>
      </c>
      <c r="C47" s="83">
        <v>3.25</v>
      </c>
      <c r="D47" s="84">
        <v>3.5</v>
      </c>
      <c r="E47" s="84">
        <v>3.5</v>
      </c>
      <c r="F47" s="85">
        <v>3.5</v>
      </c>
    </row>
    <row r="48" spans="1:6" x14ac:dyDescent="0.25">
      <c r="A48" s="242"/>
      <c r="B48" s="101" t="s">
        <v>2355</v>
      </c>
      <c r="C48" s="83">
        <v>1.95</v>
      </c>
      <c r="D48" s="84">
        <v>2.1</v>
      </c>
      <c r="E48" s="84">
        <v>2.1</v>
      </c>
      <c r="F48" s="85">
        <v>2.1</v>
      </c>
    </row>
    <row r="49" spans="1:6" x14ac:dyDescent="0.25">
      <c r="A49" s="242"/>
      <c r="B49" s="101" t="s">
        <v>2251</v>
      </c>
      <c r="C49" s="83">
        <v>1.8</v>
      </c>
      <c r="D49" s="84">
        <v>1.2</v>
      </c>
      <c r="E49" s="84">
        <v>1.2</v>
      </c>
      <c r="F49" s="85">
        <v>0.83999999999999986</v>
      </c>
    </row>
    <row r="50" spans="1:6" x14ac:dyDescent="0.25">
      <c r="A50" s="242"/>
      <c r="B50" s="101" t="s">
        <v>2356</v>
      </c>
      <c r="C50" s="83">
        <v>0.75</v>
      </c>
      <c r="D50" s="84">
        <v>0.5</v>
      </c>
      <c r="E50" s="84">
        <v>0.5</v>
      </c>
      <c r="F50" s="85">
        <v>0.35</v>
      </c>
    </row>
    <row r="51" spans="1:6" x14ac:dyDescent="0.25">
      <c r="A51" s="242"/>
      <c r="B51" s="101" t="s">
        <v>2357</v>
      </c>
      <c r="C51" s="83">
        <v>0.45</v>
      </c>
      <c r="D51" s="84">
        <v>0.3</v>
      </c>
      <c r="E51" s="84">
        <v>0.3</v>
      </c>
      <c r="F51" s="85">
        <v>0.20999999999999996</v>
      </c>
    </row>
    <row r="52" spans="1:6" x14ac:dyDescent="0.25">
      <c r="A52" s="242"/>
      <c r="B52" s="101" t="s">
        <v>2263</v>
      </c>
      <c r="C52" s="83">
        <v>0</v>
      </c>
      <c r="D52" s="84">
        <v>0</v>
      </c>
      <c r="E52" s="84">
        <v>0</v>
      </c>
      <c r="F52" s="85">
        <v>0.39999999999999997</v>
      </c>
    </row>
    <row r="53" spans="1:6" x14ac:dyDescent="0.25">
      <c r="A53" s="242"/>
      <c r="B53" s="101" t="s">
        <v>2415</v>
      </c>
      <c r="C53" s="83">
        <v>0</v>
      </c>
      <c r="D53" s="84">
        <v>0</v>
      </c>
      <c r="E53" s="84">
        <v>0</v>
      </c>
      <c r="F53" s="85">
        <v>0.19999999999999998</v>
      </c>
    </row>
    <row r="54" spans="1:6" x14ac:dyDescent="0.25">
      <c r="A54" s="242"/>
      <c r="B54" s="101" t="s">
        <v>2358</v>
      </c>
      <c r="C54" s="83">
        <v>0</v>
      </c>
      <c r="D54" s="84">
        <v>0</v>
      </c>
      <c r="E54" s="84">
        <v>0</v>
      </c>
      <c r="F54" s="85">
        <v>0</v>
      </c>
    </row>
    <row r="55" spans="1:6" x14ac:dyDescent="0.25">
      <c r="A55" s="242"/>
      <c r="B55" s="101" t="s">
        <v>2359</v>
      </c>
      <c r="C55" s="83">
        <v>32</v>
      </c>
      <c r="D55" s="84">
        <v>32</v>
      </c>
      <c r="E55" s="84">
        <v>32</v>
      </c>
      <c r="F55" s="85">
        <v>32</v>
      </c>
    </row>
    <row r="56" spans="1:6" x14ac:dyDescent="0.25">
      <c r="A56" s="242"/>
      <c r="B56" s="101" t="s">
        <v>2360</v>
      </c>
      <c r="C56" s="83">
        <v>32</v>
      </c>
      <c r="D56" s="84">
        <v>32</v>
      </c>
      <c r="E56" s="84">
        <v>32</v>
      </c>
      <c r="F56" s="85">
        <v>32</v>
      </c>
    </row>
    <row r="57" spans="1:6" x14ac:dyDescent="0.25">
      <c r="A57" s="242"/>
      <c r="B57" s="101" t="s">
        <v>2361</v>
      </c>
      <c r="C57" s="83">
        <v>0</v>
      </c>
      <c r="D57" s="84">
        <v>0</v>
      </c>
      <c r="E57" s="84">
        <v>0</v>
      </c>
      <c r="F57" s="85">
        <v>0</v>
      </c>
    </row>
    <row r="58" spans="1:6" x14ac:dyDescent="0.25">
      <c r="A58" s="242"/>
      <c r="B58" s="101" t="s">
        <v>2362</v>
      </c>
      <c r="C58" s="83">
        <v>1.8</v>
      </c>
      <c r="D58" s="84">
        <v>2.4</v>
      </c>
      <c r="E58" s="84">
        <v>2.4</v>
      </c>
      <c r="F58" s="85">
        <v>2.4</v>
      </c>
    </row>
    <row r="59" spans="1:6" x14ac:dyDescent="0.25">
      <c r="A59" s="242"/>
      <c r="B59" s="101" t="s">
        <v>2363</v>
      </c>
      <c r="C59" s="83">
        <v>0.75</v>
      </c>
      <c r="D59" s="84">
        <v>1</v>
      </c>
      <c r="E59" s="84">
        <v>1</v>
      </c>
      <c r="F59" s="85">
        <v>1</v>
      </c>
    </row>
    <row r="60" spans="1:6" x14ac:dyDescent="0.25">
      <c r="A60" s="242"/>
      <c r="B60" s="101" t="s">
        <v>2364</v>
      </c>
      <c r="C60" s="83">
        <v>0.45</v>
      </c>
      <c r="D60" s="84">
        <v>0.6</v>
      </c>
      <c r="E60" s="84">
        <v>0.6</v>
      </c>
      <c r="F60" s="85">
        <v>0.6</v>
      </c>
    </row>
    <row r="61" spans="1:6" x14ac:dyDescent="0.25">
      <c r="A61" s="242"/>
      <c r="B61" s="101" t="s">
        <v>2259</v>
      </c>
      <c r="C61" s="83">
        <v>0.5</v>
      </c>
      <c r="D61" s="84">
        <v>0</v>
      </c>
      <c r="E61" s="84">
        <v>0</v>
      </c>
      <c r="F61" s="85">
        <v>0</v>
      </c>
    </row>
    <row r="62" spans="1:6" x14ac:dyDescent="0.25">
      <c r="A62" s="242"/>
      <c r="B62" s="101" t="s">
        <v>2365</v>
      </c>
      <c r="C62" s="83">
        <v>0.5</v>
      </c>
      <c r="D62" s="84">
        <v>0</v>
      </c>
      <c r="E62" s="84">
        <v>0</v>
      </c>
      <c r="F62" s="85">
        <v>0</v>
      </c>
    </row>
    <row r="63" spans="1:6" x14ac:dyDescent="0.25">
      <c r="A63" s="242"/>
      <c r="B63" s="101" t="s">
        <v>2366</v>
      </c>
      <c r="C63" s="83">
        <v>2.5</v>
      </c>
      <c r="D63" s="84">
        <v>2.5</v>
      </c>
      <c r="E63" s="84">
        <v>2.5</v>
      </c>
      <c r="F63" s="85">
        <v>2.5</v>
      </c>
    </row>
    <row r="64" spans="1:6" x14ac:dyDescent="0.25">
      <c r="A64" s="242"/>
      <c r="B64" s="101" t="s">
        <v>2367</v>
      </c>
      <c r="C64" s="83">
        <v>2.5</v>
      </c>
      <c r="D64" s="84">
        <v>2.5</v>
      </c>
      <c r="E64" s="84">
        <v>2.5</v>
      </c>
      <c r="F64" s="85">
        <v>2.5</v>
      </c>
    </row>
    <row r="65" spans="1:6" x14ac:dyDescent="0.25">
      <c r="A65" s="242"/>
      <c r="B65" s="101" t="s">
        <v>2368</v>
      </c>
      <c r="C65" s="83">
        <v>0</v>
      </c>
      <c r="D65" s="84">
        <v>0</v>
      </c>
      <c r="E65" s="84">
        <v>0</v>
      </c>
      <c r="F65" s="85">
        <v>0</v>
      </c>
    </row>
    <row r="66" spans="1:6" x14ac:dyDescent="0.25">
      <c r="A66" s="242"/>
      <c r="B66" s="101" t="s">
        <v>2369</v>
      </c>
      <c r="C66" s="83">
        <v>0</v>
      </c>
      <c r="D66" s="84">
        <v>0</v>
      </c>
      <c r="E66" s="84">
        <v>0</v>
      </c>
      <c r="F66" s="85">
        <v>0</v>
      </c>
    </row>
    <row r="67" spans="1:6" x14ac:dyDescent="0.25">
      <c r="A67" s="242"/>
      <c r="B67" s="101" t="s">
        <v>2370</v>
      </c>
      <c r="C67" s="83">
        <v>5.5</v>
      </c>
      <c r="D67" s="84">
        <v>5.5</v>
      </c>
      <c r="E67" s="84">
        <v>5.5</v>
      </c>
      <c r="F67" s="85">
        <v>5.5</v>
      </c>
    </row>
    <row r="68" spans="1:6" x14ac:dyDescent="0.25">
      <c r="A68" s="242"/>
      <c r="B68" s="101" t="s">
        <v>2371</v>
      </c>
      <c r="C68" s="83">
        <v>5.5</v>
      </c>
      <c r="D68" s="84">
        <v>5.5</v>
      </c>
      <c r="E68" s="84">
        <v>5.5</v>
      </c>
      <c r="F68" s="85">
        <v>5.5</v>
      </c>
    </row>
    <row r="69" spans="1:6" ht="15.75" thickBot="1" x14ac:dyDescent="0.3">
      <c r="A69" s="243"/>
      <c r="B69" s="190" t="s">
        <v>2372</v>
      </c>
      <c r="C69" s="87">
        <v>0</v>
      </c>
      <c r="D69" s="88">
        <v>0</v>
      </c>
      <c r="E69" s="88">
        <v>0</v>
      </c>
      <c r="F69" s="92">
        <v>0</v>
      </c>
    </row>
    <row r="70" spans="1:6" x14ac:dyDescent="0.25">
      <c r="A70" s="244" t="s">
        <v>2224</v>
      </c>
      <c r="B70" s="195" t="s">
        <v>2261</v>
      </c>
      <c r="C70" s="105">
        <v>30</v>
      </c>
      <c r="D70" s="106">
        <v>32.5</v>
      </c>
      <c r="E70" s="106">
        <v>32.5</v>
      </c>
      <c r="F70" s="107">
        <v>32.5</v>
      </c>
    </row>
    <row r="71" spans="1:6" x14ac:dyDescent="0.25">
      <c r="A71" s="245"/>
      <c r="B71" s="196" t="s">
        <v>2354</v>
      </c>
      <c r="C71" s="103">
        <v>24</v>
      </c>
      <c r="D71" s="104">
        <v>26</v>
      </c>
      <c r="E71" s="104">
        <v>26</v>
      </c>
      <c r="F71" s="108">
        <v>26</v>
      </c>
    </row>
    <row r="72" spans="1:6" x14ac:dyDescent="0.25">
      <c r="A72" s="245"/>
      <c r="B72" s="196" t="s">
        <v>2355</v>
      </c>
      <c r="C72" s="103">
        <v>6</v>
      </c>
      <c r="D72" s="104">
        <v>6.5</v>
      </c>
      <c r="E72" s="104">
        <v>6.5</v>
      </c>
      <c r="F72" s="108">
        <v>6.5</v>
      </c>
    </row>
    <row r="73" spans="1:6" x14ac:dyDescent="0.25">
      <c r="A73" s="245"/>
      <c r="B73" s="196" t="s">
        <v>2251</v>
      </c>
      <c r="C73" s="103">
        <v>10</v>
      </c>
      <c r="D73" s="104">
        <v>7.5</v>
      </c>
      <c r="E73" s="104">
        <v>7.5</v>
      </c>
      <c r="F73" s="108">
        <v>5</v>
      </c>
    </row>
    <row r="74" spans="1:6" x14ac:dyDescent="0.25">
      <c r="A74" s="245"/>
      <c r="B74" s="196" t="s">
        <v>2356</v>
      </c>
      <c r="C74" s="103">
        <v>8</v>
      </c>
      <c r="D74" s="104">
        <v>6</v>
      </c>
      <c r="E74" s="104">
        <v>6</v>
      </c>
      <c r="F74" s="108">
        <v>4</v>
      </c>
    </row>
    <row r="75" spans="1:6" x14ac:dyDescent="0.25">
      <c r="A75" s="245"/>
      <c r="B75" s="196" t="s">
        <v>2357</v>
      </c>
      <c r="C75" s="103">
        <v>2</v>
      </c>
      <c r="D75" s="104">
        <v>1.5</v>
      </c>
      <c r="E75" s="104">
        <v>1.5</v>
      </c>
      <c r="F75" s="108">
        <v>1</v>
      </c>
    </row>
    <row r="76" spans="1:6" x14ac:dyDescent="0.25">
      <c r="A76" s="245"/>
      <c r="B76" s="196" t="s">
        <v>2263</v>
      </c>
      <c r="C76" s="103">
        <v>0</v>
      </c>
      <c r="D76" s="104">
        <v>0</v>
      </c>
      <c r="E76" s="104">
        <v>0</v>
      </c>
      <c r="F76" s="108">
        <v>3.3333333333333335</v>
      </c>
    </row>
    <row r="77" spans="1:6" x14ac:dyDescent="0.25">
      <c r="A77" s="245"/>
      <c r="B77" s="196" t="s">
        <v>2415</v>
      </c>
      <c r="C77" s="103">
        <v>0</v>
      </c>
      <c r="D77" s="104">
        <v>0</v>
      </c>
      <c r="E77" s="104">
        <v>0</v>
      </c>
      <c r="F77" s="108">
        <v>1.6666666666666667</v>
      </c>
    </row>
    <row r="78" spans="1:6" x14ac:dyDescent="0.25">
      <c r="A78" s="245"/>
      <c r="B78" s="196" t="s">
        <v>2358</v>
      </c>
      <c r="C78" s="103">
        <v>0</v>
      </c>
      <c r="D78" s="104">
        <v>0</v>
      </c>
      <c r="E78" s="104">
        <v>0</v>
      </c>
      <c r="F78" s="108">
        <v>0</v>
      </c>
    </row>
    <row r="79" spans="1:6" x14ac:dyDescent="0.25">
      <c r="A79" s="245"/>
      <c r="B79" s="196" t="s">
        <v>2359</v>
      </c>
      <c r="C79" s="103">
        <v>0</v>
      </c>
      <c r="D79" s="104">
        <v>0</v>
      </c>
      <c r="E79" s="104">
        <v>0</v>
      </c>
      <c r="F79" s="108">
        <v>0</v>
      </c>
    </row>
    <row r="80" spans="1:6" x14ac:dyDescent="0.25">
      <c r="A80" s="245"/>
      <c r="B80" s="196" t="s">
        <v>2360</v>
      </c>
      <c r="C80" s="103">
        <v>0</v>
      </c>
      <c r="D80" s="104">
        <v>0</v>
      </c>
      <c r="E80" s="104">
        <v>0</v>
      </c>
      <c r="F80" s="108">
        <v>0</v>
      </c>
    </row>
    <row r="81" spans="1:6" x14ac:dyDescent="0.25">
      <c r="A81" s="245"/>
      <c r="B81" s="196" t="s">
        <v>2361</v>
      </c>
      <c r="C81" s="103">
        <v>0</v>
      </c>
      <c r="D81" s="104">
        <v>0</v>
      </c>
      <c r="E81" s="104">
        <v>0</v>
      </c>
      <c r="F81" s="108">
        <v>0</v>
      </c>
    </row>
    <row r="82" spans="1:6" x14ac:dyDescent="0.25">
      <c r="A82" s="245"/>
      <c r="B82" s="196" t="s">
        <v>2373</v>
      </c>
      <c r="C82" s="103">
        <v>7.5</v>
      </c>
      <c r="D82" s="104">
        <v>10</v>
      </c>
      <c r="E82" s="104">
        <v>10</v>
      </c>
      <c r="F82" s="108">
        <v>10</v>
      </c>
    </row>
    <row r="83" spans="1:6" x14ac:dyDescent="0.25">
      <c r="A83" s="245"/>
      <c r="B83" s="196" t="s">
        <v>2374</v>
      </c>
      <c r="C83" s="103">
        <v>6</v>
      </c>
      <c r="D83" s="104">
        <v>8</v>
      </c>
      <c r="E83" s="104">
        <v>8</v>
      </c>
      <c r="F83" s="108">
        <v>8</v>
      </c>
    </row>
    <row r="84" spans="1:6" x14ac:dyDescent="0.25">
      <c r="A84" s="245"/>
      <c r="B84" s="196" t="s">
        <v>2375</v>
      </c>
      <c r="C84" s="103">
        <v>1.5</v>
      </c>
      <c r="D84" s="104">
        <v>2</v>
      </c>
      <c r="E84" s="104">
        <v>2</v>
      </c>
      <c r="F84" s="108">
        <v>2</v>
      </c>
    </row>
    <row r="85" spans="1:6" x14ac:dyDescent="0.25">
      <c r="A85" s="245"/>
      <c r="B85" s="196" t="s">
        <v>2256</v>
      </c>
      <c r="C85" s="103">
        <v>2.5</v>
      </c>
      <c r="D85" s="104">
        <v>0</v>
      </c>
      <c r="E85" s="104">
        <v>0</v>
      </c>
      <c r="F85" s="108">
        <v>0</v>
      </c>
    </row>
    <row r="86" spans="1:6" ht="15.75" thickBot="1" x14ac:dyDescent="0.3">
      <c r="A86" s="245"/>
      <c r="B86" s="197" t="s">
        <v>2376</v>
      </c>
      <c r="C86" s="97">
        <v>2.5</v>
      </c>
      <c r="D86" s="98">
        <v>0</v>
      </c>
      <c r="E86" s="98">
        <v>0</v>
      </c>
      <c r="F86" s="99">
        <v>0</v>
      </c>
    </row>
    <row r="87" spans="1:6" x14ac:dyDescent="0.25">
      <c r="A87" s="246" t="s">
        <v>2225</v>
      </c>
      <c r="B87" s="191" t="s">
        <v>2261</v>
      </c>
      <c r="C87" s="192">
        <v>6</v>
      </c>
      <c r="D87" s="193">
        <v>6.5</v>
      </c>
      <c r="E87" s="193">
        <v>6.5</v>
      </c>
      <c r="F87" s="194">
        <v>6.5</v>
      </c>
    </row>
    <row r="88" spans="1:6" x14ac:dyDescent="0.25">
      <c r="A88" s="247"/>
      <c r="B88" s="126" t="s">
        <v>2354</v>
      </c>
      <c r="C88" s="103">
        <v>4.8</v>
      </c>
      <c r="D88" s="104">
        <v>5.2</v>
      </c>
      <c r="E88" s="104">
        <v>5.2</v>
      </c>
      <c r="F88" s="108">
        <v>5.2</v>
      </c>
    </row>
    <row r="89" spans="1:6" x14ac:dyDescent="0.25">
      <c r="A89" s="247"/>
      <c r="B89" s="126" t="s">
        <v>2355</v>
      </c>
      <c r="C89" s="103">
        <v>1.2</v>
      </c>
      <c r="D89" s="104">
        <v>1.3</v>
      </c>
      <c r="E89" s="104">
        <v>1.3</v>
      </c>
      <c r="F89" s="108">
        <v>1.3</v>
      </c>
    </row>
    <row r="90" spans="1:6" x14ac:dyDescent="0.25">
      <c r="A90" s="247"/>
      <c r="B90" s="126" t="s">
        <v>2251</v>
      </c>
      <c r="C90" s="103">
        <v>2</v>
      </c>
      <c r="D90" s="104">
        <v>1.5</v>
      </c>
      <c r="E90" s="104">
        <v>1.5</v>
      </c>
      <c r="F90" s="108">
        <v>1</v>
      </c>
    </row>
    <row r="91" spans="1:6" x14ac:dyDescent="0.25">
      <c r="A91" s="247"/>
      <c r="B91" s="126" t="s">
        <v>2356</v>
      </c>
      <c r="C91" s="103">
        <v>1.6</v>
      </c>
      <c r="D91" s="104">
        <v>1.2</v>
      </c>
      <c r="E91" s="104">
        <v>1.2</v>
      </c>
      <c r="F91" s="108">
        <v>0.8</v>
      </c>
    </row>
    <row r="92" spans="1:6" x14ac:dyDescent="0.25">
      <c r="A92" s="247"/>
      <c r="B92" s="126" t="s">
        <v>2357</v>
      </c>
      <c r="C92" s="103">
        <v>0.4</v>
      </c>
      <c r="D92" s="104">
        <v>0.3</v>
      </c>
      <c r="E92" s="104">
        <v>0.3</v>
      </c>
      <c r="F92" s="108">
        <v>0.2</v>
      </c>
    </row>
    <row r="93" spans="1:6" x14ac:dyDescent="0.25">
      <c r="A93" s="247"/>
      <c r="B93" s="126" t="s">
        <v>2263</v>
      </c>
      <c r="C93" s="103">
        <v>0</v>
      </c>
      <c r="D93" s="104">
        <v>0</v>
      </c>
      <c r="E93" s="104">
        <v>0</v>
      </c>
      <c r="F93" s="108">
        <v>0.66666666666666663</v>
      </c>
    </row>
    <row r="94" spans="1:6" x14ac:dyDescent="0.25">
      <c r="A94" s="247"/>
      <c r="B94" s="126" t="s">
        <v>2415</v>
      </c>
      <c r="C94" s="103">
        <v>0</v>
      </c>
      <c r="D94" s="104">
        <v>0</v>
      </c>
      <c r="E94" s="104">
        <v>0</v>
      </c>
      <c r="F94" s="108">
        <v>0.33333333333333331</v>
      </c>
    </row>
    <row r="95" spans="1:6" x14ac:dyDescent="0.25">
      <c r="A95" s="247"/>
      <c r="B95" s="126" t="s">
        <v>2358</v>
      </c>
      <c r="C95" s="103">
        <v>0</v>
      </c>
      <c r="D95" s="104">
        <v>0</v>
      </c>
      <c r="E95" s="104">
        <v>0</v>
      </c>
      <c r="F95" s="108">
        <v>0</v>
      </c>
    </row>
    <row r="96" spans="1:6" x14ac:dyDescent="0.25">
      <c r="A96" s="247"/>
      <c r="B96" s="126" t="s">
        <v>2359</v>
      </c>
      <c r="C96" s="103">
        <v>22.4</v>
      </c>
      <c r="D96" s="104">
        <v>22.4</v>
      </c>
      <c r="E96" s="104">
        <v>22.4</v>
      </c>
      <c r="F96" s="108">
        <v>22.4</v>
      </c>
    </row>
    <row r="97" spans="1:6" x14ac:dyDescent="0.25">
      <c r="A97" s="247"/>
      <c r="B97" s="126" t="s">
        <v>2360</v>
      </c>
      <c r="C97" s="103">
        <v>22.4</v>
      </c>
      <c r="D97" s="104">
        <v>22.4</v>
      </c>
      <c r="E97" s="104">
        <v>22.4</v>
      </c>
      <c r="F97" s="108">
        <v>22.4</v>
      </c>
    </row>
    <row r="98" spans="1:6" x14ac:dyDescent="0.25">
      <c r="A98" s="247"/>
      <c r="B98" s="126" t="s">
        <v>2361</v>
      </c>
      <c r="C98" s="103">
        <v>19.2</v>
      </c>
      <c r="D98" s="104">
        <v>19.2</v>
      </c>
      <c r="E98" s="104">
        <v>19.2</v>
      </c>
      <c r="F98" s="108">
        <v>19.2</v>
      </c>
    </row>
    <row r="99" spans="1:6" x14ac:dyDescent="0.25">
      <c r="A99" s="247"/>
      <c r="B99" s="126" t="s">
        <v>2373</v>
      </c>
      <c r="C99" s="103">
        <v>1.5</v>
      </c>
      <c r="D99" s="104">
        <v>2</v>
      </c>
      <c r="E99" s="104">
        <v>2</v>
      </c>
      <c r="F99" s="108">
        <v>2</v>
      </c>
    </row>
    <row r="100" spans="1:6" x14ac:dyDescent="0.25">
      <c r="A100" s="247"/>
      <c r="B100" s="126" t="s">
        <v>2374</v>
      </c>
      <c r="C100" s="103">
        <v>1.2</v>
      </c>
      <c r="D100" s="104">
        <v>1.6</v>
      </c>
      <c r="E100" s="104">
        <v>1.6</v>
      </c>
      <c r="F100" s="108">
        <v>1.6</v>
      </c>
    </row>
    <row r="101" spans="1:6" x14ac:dyDescent="0.25">
      <c r="A101" s="247"/>
      <c r="B101" s="126" t="s">
        <v>2375</v>
      </c>
      <c r="C101" s="103">
        <v>0.3</v>
      </c>
      <c r="D101" s="104">
        <v>0.4</v>
      </c>
      <c r="E101" s="104">
        <v>0.4</v>
      </c>
      <c r="F101" s="108">
        <v>0.4</v>
      </c>
    </row>
    <row r="102" spans="1:6" x14ac:dyDescent="0.25">
      <c r="A102" s="247"/>
      <c r="B102" s="126" t="s">
        <v>2256</v>
      </c>
      <c r="C102" s="103">
        <v>0.5</v>
      </c>
      <c r="D102" s="104">
        <v>0</v>
      </c>
      <c r="E102" s="104">
        <v>0</v>
      </c>
      <c r="F102" s="108">
        <v>0</v>
      </c>
    </row>
    <row r="103" spans="1:6" x14ac:dyDescent="0.25">
      <c r="A103" s="247"/>
      <c r="B103" s="126" t="s">
        <v>2376</v>
      </c>
      <c r="C103" s="103">
        <v>0.5</v>
      </c>
      <c r="D103" s="104">
        <v>0</v>
      </c>
      <c r="E103" s="104">
        <v>0</v>
      </c>
      <c r="F103" s="108">
        <v>0</v>
      </c>
    </row>
    <row r="104" spans="1:6" x14ac:dyDescent="0.25">
      <c r="A104" s="247"/>
      <c r="B104" s="126" t="s">
        <v>2377</v>
      </c>
      <c r="C104" s="103">
        <v>1.4</v>
      </c>
      <c r="D104" s="104">
        <v>1.4</v>
      </c>
      <c r="E104" s="104">
        <v>1.4</v>
      </c>
      <c r="F104" s="108">
        <v>1.4</v>
      </c>
    </row>
    <row r="105" spans="1:6" x14ac:dyDescent="0.25">
      <c r="A105" s="247"/>
      <c r="B105" s="126" t="s">
        <v>2378</v>
      </c>
      <c r="C105" s="103">
        <v>1.4</v>
      </c>
      <c r="D105" s="104">
        <v>1.4</v>
      </c>
      <c r="E105" s="104">
        <v>1.4</v>
      </c>
      <c r="F105" s="108">
        <v>1.4</v>
      </c>
    </row>
    <row r="106" spans="1:6" x14ac:dyDescent="0.25">
      <c r="A106" s="247"/>
      <c r="B106" s="126" t="s">
        <v>2379</v>
      </c>
      <c r="C106" s="103">
        <v>1.2</v>
      </c>
      <c r="D106" s="104">
        <v>1.2</v>
      </c>
      <c r="E106" s="104">
        <v>1.2</v>
      </c>
      <c r="F106" s="108">
        <v>1.2</v>
      </c>
    </row>
    <row r="107" spans="1:6" x14ac:dyDescent="0.25">
      <c r="A107" s="247"/>
      <c r="B107" s="126" t="s">
        <v>2380</v>
      </c>
      <c r="C107" s="103">
        <v>0</v>
      </c>
      <c r="D107" s="104">
        <v>0</v>
      </c>
      <c r="E107" s="104">
        <v>0</v>
      </c>
      <c r="F107" s="108">
        <v>0</v>
      </c>
    </row>
    <row r="108" spans="1:6" x14ac:dyDescent="0.25">
      <c r="A108" s="247"/>
      <c r="B108" s="126" t="s">
        <v>2381</v>
      </c>
      <c r="C108" s="103">
        <v>4.2</v>
      </c>
      <c r="D108" s="104">
        <v>4.2</v>
      </c>
      <c r="E108" s="104">
        <v>4.2</v>
      </c>
      <c r="F108" s="108">
        <v>4.2</v>
      </c>
    </row>
    <row r="109" spans="1:6" x14ac:dyDescent="0.25">
      <c r="A109" s="247"/>
      <c r="B109" s="126" t="s">
        <v>2382</v>
      </c>
      <c r="C109" s="103">
        <v>4.2</v>
      </c>
      <c r="D109" s="104">
        <v>4.2</v>
      </c>
      <c r="E109" s="104">
        <v>4.2</v>
      </c>
      <c r="F109" s="108">
        <v>4.2</v>
      </c>
    </row>
    <row r="110" spans="1:6" ht="15.75" thickBot="1" x14ac:dyDescent="0.3">
      <c r="A110" s="248"/>
      <c r="B110" s="127" t="s">
        <v>2383</v>
      </c>
      <c r="C110" s="90">
        <v>3.6</v>
      </c>
      <c r="D110" s="91">
        <v>3.6</v>
      </c>
      <c r="E110" s="91">
        <v>3.6</v>
      </c>
      <c r="F110" s="96">
        <v>3.6</v>
      </c>
    </row>
    <row r="111" spans="1:6" x14ac:dyDescent="0.25">
      <c r="A111" s="246" t="s">
        <v>2226</v>
      </c>
      <c r="B111" s="125" t="s">
        <v>2261</v>
      </c>
      <c r="C111" s="105">
        <v>6</v>
      </c>
      <c r="D111" s="106">
        <v>6.5</v>
      </c>
      <c r="E111" s="106">
        <v>6.5</v>
      </c>
      <c r="F111" s="107">
        <v>6.5</v>
      </c>
    </row>
    <row r="112" spans="1:6" x14ac:dyDescent="0.25">
      <c r="A112" s="247"/>
      <c r="B112" s="126" t="s">
        <v>2354</v>
      </c>
      <c r="C112" s="103">
        <v>4.8</v>
      </c>
      <c r="D112" s="104">
        <v>5.2</v>
      </c>
      <c r="E112" s="104">
        <v>5.2</v>
      </c>
      <c r="F112" s="108">
        <v>5.2</v>
      </c>
    </row>
    <row r="113" spans="1:6" x14ac:dyDescent="0.25">
      <c r="A113" s="247"/>
      <c r="B113" s="126" t="s">
        <v>2355</v>
      </c>
      <c r="C113" s="103">
        <v>1.2</v>
      </c>
      <c r="D113" s="104">
        <v>1.3</v>
      </c>
      <c r="E113" s="104">
        <v>1.3</v>
      </c>
      <c r="F113" s="108">
        <v>1.3</v>
      </c>
    </row>
    <row r="114" spans="1:6" x14ac:dyDescent="0.25">
      <c r="A114" s="247"/>
      <c r="B114" s="126" t="s">
        <v>2251</v>
      </c>
      <c r="C114" s="103">
        <v>2</v>
      </c>
      <c r="D114" s="104">
        <v>1.5</v>
      </c>
      <c r="E114" s="104">
        <v>1.5</v>
      </c>
      <c r="F114" s="108">
        <v>1</v>
      </c>
    </row>
    <row r="115" spans="1:6" x14ac:dyDescent="0.25">
      <c r="A115" s="247"/>
      <c r="B115" s="126" t="s">
        <v>2356</v>
      </c>
      <c r="C115" s="103">
        <v>1.6</v>
      </c>
      <c r="D115" s="104">
        <v>1.2</v>
      </c>
      <c r="E115" s="104">
        <v>1.2</v>
      </c>
      <c r="F115" s="108">
        <v>0.8</v>
      </c>
    </row>
    <row r="116" spans="1:6" x14ac:dyDescent="0.25">
      <c r="A116" s="247"/>
      <c r="B116" s="126" t="s">
        <v>2357</v>
      </c>
      <c r="C116" s="103">
        <v>0.4</v>
      </c>
      <c r="D116" s="104">
        <v>0.3</v>
      </c>
      <c r="E116" s="104">
        <v>0.3</v>
      </c>
      <c r="F116" s="108">
        <v>0.2</v>
      </c>
    </row>
    <row r="117" spans="1:6" x14ac:dyDescent="0.25">
      <c r="A117" s="247"/>
      <c r="B117" s="126" t="s">
        <v>2263</v>
      </c>
      <c r="C117" s="103">
        <v>0</v>
      </c>
      <c r="D117" s="104">
        <v>0</v>
      </c>
      <c r="E117" s="104">
        <v>0</v>
      </c>
      <c r="F117" s="108">
        <v>0.66666666666666663</v>
      </c>
    </row>
    <row r="118" spans="1:6" x14ac:dyDescent="0.25">
      <c r="A118" s="247"/>
      <c r="B118" s="126" t="s">
        <v>2415</v>
      </c>
      <c r="C118" s="103">
        <v>0</v>
      </c>
      <c r="D118" s="104">
        <v>0</v>
      </c>
      <c r="E118" s="104">
        <v>0</v>
      </c>
      <c r="F118" s="108">
        <v>0.33333333333333331</v>
      </c>
    </row>
    <row r="119" spans="1:6" x14ac:dyDescent="0.25">
      <c r="A119" s="247"/>
      <c r="B119" s="126" t="s">
        <v>2358</v>
      </c>
      <c r="C119" s="103">
        <v>0</v>
      </c>
      <c r="D119" s="104">
        <v>0</v>
      </c>
      <c r="E119" s="104">
        <v>0</v>
      </c>
      <c r="F119" s="108">
        <v>0</v>
      </c>
    </row>
    <row r="120" spans="1:6" x14ac:dyDescent="0.25">
      <c r="A120" s="247"/>
      <c r="B120" s="126" t="s">
        <v>2359</v>
      </c>
      <c r="C120" s="103">
        <v>32</v>
      </c>
      <c r="D120" s="104">
        <v>32</v>
      </c>
      <c r="E120" s="104">
        <v>32</v>
      </c>
      <c r="F120" s="108">
        <v>32</v>
      </c>
    </row>
    <row r="121" spans="1:6" x14ac:dyDescent="0.25">
      <c r="A121" s="247"/>
      <c r="B121" s="126" t="s">
        <v>2360</v>
      </c>
      <c r="C121" s="103">
        <v>32</v>
      </c>
      <c r="D121" s="104">
        <v>32</v>
      </c>
      <c r="E121" s="104">
        <v>32</v>
      </c>
      <c r="F121" s="108">
        <v>32</v>
      </c>
    </row>
    <row r="122" spans="1:6" x14ac:dyDescent="0.25">
      <c r="A122" s="247"/>
      <c r="B122" s="126" t="s">
        <v>2361</v>
      </c>
      <c r="C122" s="103">
        <v>0</v>
      </c>
      <c r="D122" s="104">
        <v>0</v>
      </c>
      <c r="E122" s="104">
        <v>0</v>
      </c>
      <c r="F122" s="108">
        <v>0</v>
      </c>
    </row>
    <row r="123" spans="1:6" x14ac:dyDescent="0.25">
      <c r="A123" s="247"/>
      <c r="B123" s="126" t="s">
        <v>2373</v>
      </c>
      <c r="C123" s="103">
        <v>1.5</v>
      </c>
      <c r="D123" s="104">
        <v>2</v>
      </c>
      <c r="E123" s="104">
        <v>2</v>
      </c>
      <c r="F123" s="108">
        <v>2</v>
      </c>
    </row>
    <row r="124" spans="1:6" x14ac:dyDescent="0.25">
      <c r="A124" s="247"/>
      <c r="B124" s="126" t="s">
        <v>2374</v>
      </c>
      <c r="C124" s="103">
        <v>1.2</v>
      </c>
      <c r="D124" s="104">
        <v>1.6</v>
      </c>
      <c r="E124" s="104">
        <v>1.6</v>
      </c>
      <c r="F124" s="108">
        <v>1.6</v>
      </c>
    </row>
    <row r="125" spans="1:6" x14ac:dyDescent="0.25">
      <c r="A125" s="247"/>
      <c r="B125" s="126" t="s">
        <v>2375</v>
      </c>
      <c r="C125" s="103">
        <v>0.3</v>
      </c>
      <c r="D125" s="104">
        <v>0.4</v>
      </c>
      <c r="E125" s="104">
        <v>0.4</v>
      </c>
      <c r="F125" s="108">
        <v>0.4</v>
      </c>
    </row>
    <row r="126" spans="1:6" x14ac:dyDescent="0.25">
      <c r="A126" s="247"/>
      <c r="B126" s="126" t="s">
        <v>2256</v>
      </c>
      <c r="C126" s="103">
        <v>0.5</v>
      </c>
      <c r="D126" s="104">
        <v>0</v>
      </c>
      <c r="E126" s="104">
        <v>0</v>
      </c>
      <c r="F126" s="108">
        <v>0</v>
      </c>
    </row>
    <row r="127" spans="1:6" x14ac:dyDescent="0.25">
      <c r="A127" s="247"/>
      <c r="B127" s="126" t="s">
        <v>2376</v>
      </c>
      <c r="C127" s="103">
        <v>0.5</v>
      </c>
      <c r="D127" s="104">
        <v>0</v>
      </c>
      <c r="E127" s="104">
        <v>0</v>
      </c>
      <c r="F127" s="108">
        <v>0</v>
      </c>
    </row>
    <row r="128" spans="1:6" x14ac:dyDescent="0.25">
      <c r="A128" s="247"/>
      <c r="B128" s="126" t="s">
        <v>2377</v>
      </c>
      <c r="C128" s="103">
        <v>2</v>
      </c>
      <c r="D128" s="104">
        <v>2</v>
      </c>
      <c r="E128" s="104">
        <v>2</v>
      </c>
      <c r="F128" s="108">
        <v>2</v>
      </c>
    </row>
    <row r="129" spans="1:6" x14ac:dyDescent="0.25">
      <c r="A129" s="247"/>
      <c r="B129" s="126" t="s">
        <v>2378</v>
      </c>
      <c r="C129" s="103">
        <v>2</v>
      </c>
      <c r="D129" s="104">
        <v>2</v>
      </c>
      <c r="E129" s="104">
        <v>2</v>
      </c>
      <c r="F129" s="108">
        <v>2</v>
      </c>
    </row>
    <row r="130" spans="1:6" x14ac:dyDescent="0.25">
      <c r="A130" s="247"/>
      <c r="B130" s="126" t="s">
        <v>2379</v>
      </c>
      <c r="C130" s="103">
        <v>0</v>
      </c>
      <c r="D130" s="104">
        <v>0</v>
      </c>
      <c r="E130" s="104">
        <v>0</v>
      </c>
      <c r="F130" s="108">
        <v>0</v>
      </c>
    </row>
    <row r="131" spans="1:6" x14ac:dyDescent="0.25">
      <c r="A131" s="247"/>
      <c r="B131" s="126" t="s">
        <v>2380</v>
      </c>
      <c r="C131" s="103">
        <v>0</v>
      </c>
      <c r="D131" s="104">
        <v>0</v>
      </c>
      <c r="E131" s="104">
        <v>0</v>
      </c>
      <c r="F131" s="108">
        <v>0</v>
      </c>
    </row>
    <row r="132" spans="1:6" x14ac:dyDescent="0.25">
      <c r="A132" s="247"/>
      <c r="B132" s="126" t="s">
        <v>2381</v>
      </c>
      <c r="C132" s="103">
        <v>6</v>
      </c>
      <c r="D132" s="104">
        <v>6</v>
      </c>
      <c r="E132" s="104">
        <v>6</v>
      </c>
      <c r="F132" s="108">
        <v>6</v>
      </c>
    </row>
    <row r="133" spans="1:6" x14ac:dyDescent="0.25">
      <c r="A133" s="247"/>
      <c r="B133" s="126" t="s">
        <v>2382</v>
      </c>
      <c r="C133" s="103">
        <v>6</v>
      </c>
      <c r="D133" s="104">
        <v>6</v>
      </c>
      <c r="E133" s="104">
        <v>6</v>
      </c>
      <c r="F133" s="108">
        <v>6</v>
      </c>
    </row>
    <row r="134" spans="1:6" ht="15.75" thickBot="1" x14ac:dyDescent="0.3">
      <c r="A134" s="248"/>
      <c r="B134" s="127" t="s">
        <v>2383</v>
      </c>
      <c r="C134" s="90">
        <v>0</v>
      </c>
      <c r="D134" s="91">
        <v>0</v>
      </c>
      <c r="E134" s="91">
        <v>0</v>
      </c>
      <c r="F134" s="96">
        <v>0</v>
      </c>
    </row>
    <row r="135" spans="1:6" x14ac:dyDescent="0.25">
      <c r="A135" s="249" t="s">
        <v>2227</v>
      </c>
      <c r="B135" s="121" t="s">
        <v>2261</v>
      </c>
      <c r="C135" s="111">
        <v>45.5</v>
      </c>
      <c r="D135" s="112">
        <v>49</v>
      </c>
      <c r="E135" s="112">
        <v>49</v>
      </c>
      <c r="F135" s="113">
        <v>49</v>
      </c>
    </row>
    <row r="136" spans="1:6" x14ac:dyDescent="0.25">
      <c r="A136" s="250"/>
      <c r="B136" s="122" t="s">
        <v>2354</v>
      </c>
      <c r="C136" s="109">
        <v>16.25</v>
      </c>
      <c r="D136" s="110">
        <v>17.5</v>
      </c>
      <c r="E136" s="110">
        <v>17.5</v>
      </c>
      <c r="F136" s="114">
        <v>17.5</v>
      </c>
    </row>
    <row r="137" spans="1:6" x14ac:dyDescent="0.25">
      <c r="A137" s="250"/>
      <c r="B137" s="122" t="s">
        <v>2355</v>
      </c>
      <c r="C137" s="109">
        <v>3.25</v>
      </c>
      <c r="D137" s="110">
        <v>3.5</v>
      </c>
      <c r="E137" s="110">
        <v>3.5</v>
      </c>
      <c r="F137" s="114">
        <v>3.5</v>
      </c>
    </row>
    <row r="138" spans="1:6" x14ac:dyDescent="0.25">
      <c r="A138" s="250"/>
      <c r="B138" s="122" t="s">
        <v>2251</v>
      </c>
      <c r="C138" s="109">
        <v>10.5</v>
      </c>
      <c r="D138" s="110">
        <v>7</v>
      </c>
      <c r="E138" s="110">
        <v>7</v>
      </c>
      <c r="F138" s="114">
        <v>4.9000000000000004</v>
      </c>
    </row>
    <row r="139" spans="1:6" x14ac:dyDescent="0.25">
      <c r="A139" s="250"/>
      <c r="B139" s="122" t="s">
        <v>2356</v>
      </c>
      <c r="C139" s="109">
        <v>3.75</v>
      </c>
      <c r="D139" s="110">
        <v>2.5</v>
      </c>
      <c r="E139" s="110">
        <v>2.5</v>
      </c>
      <c r="F139" s="114">
        <v>1.75</v>
      </c>
    </row>
    <row r="140" spans="1:6" x14ac:dyDescent="0.25">
      <c r="A140" s="250"/>
      <c r="B140" s="122" t="s">
        <v>2357</v>
      </c>
      <c r="C140" s="109">
        <v>0.75</v>
      </c>
      <c r="D140" s="110">
        <v>0.5</v>
      </c>
      <c r="E140" s="110">
        <v>0.5</v>
      </c>
      <c r="F140" s="114">
        <v>0.35</v>
      </c>
    </row>
    <row r="141" spans="1:6" x14ac:dyDescent="0.25">
      <c r="A141" s="250"/>
      <c r="B141" s="122" t="s">
        <v>2263</v>
      </c>
      <c r="C141" s="109">
        <v>0</v>
      </c>
      <c r="D141" s="110">
        <v>0</v>
      </c>
      <c r="E141" s="110">
        <v>0</v>
      </c>
      <c r="F141" s="114">
        <v>2</v>
      </c>
    </row>
    <row r="142" spans="1:6" x14ac:dyDescent="0.25">
      <c r="A142" s="250"/>
      <c r="B142" s="122" t="s">
        <v>2415</v>
      </c>
      <c r="C142" s="109">
        <v>0</v>
      </c>
      <c r="D142" s="110">
        <v>0</v>
      </c>
      <c r="E142" s="110">
        <v>0</v>
      </c>
      <c r="F142" s="114">
        <v>1</v>
      </c>
    </row>
    <row r="143" spans="1:6" x14ac:dyDescent="0.25">
      <c r="A143" s="250"/>
      <c r="B143" s="122" t="s">
        <v>2358</v>
      </c>
      <c r="C143" s="109">
        <v>0</v>
      </c>
      <c r="D143" s="110">
        <v>0</v>
      </c>
      <c r="E143" s="110">
        <v>0</v>
      </c>
      <c r="F143" s="114">
        <v>0</v>
      </c>
    </row>
    <row r="144" spans="1:6" x14ac:dyDescent="0.25">
      <c r="A144" s="250"/>
      <c r="B144" s="122" t="s">
        <v>2359</v>
      </c>
      <c r="C144" s="109">
        <v>0</v>
      </c>
      <c r="D144" s="110">
        <v>0</v>
      </c>
      <c r="E144" s="110">
        <v>0</v>
      </c>
      <c r="F144" s="114">
        <v>0</v>
      </c>
    </row>
    <row r="145" spans="1:6" x14ac:dyDescent="0.25">
      <c r="A145" s="250"/>
      <c r="B145" s="122" t="s">
        <v>2360</v>
      </c>
      <c r="C145" s="109">
        <v>0</v>
      </c>
      <c r="D145" s="110">
        <v>0</v>
      </c>
      <c r="E145" s="110">
        <v>0</v>
      </c>
      <c r="F145" s="114">
        <v>0</v>
      </c>
    </row>
    <row r="146" spans="1:6" x14ac:dyDescent="0.25">
      <c r="A146" s="250"/>
      <c r="B146" s="122" t="s">
        <v>2361</v>
      </c>
      <c r="C146" s="109">
        <v>0</v>
      </c>
      <c r="D146" s="110">
        <v>0</v>
      </c>
      <c r="E146" s="110">
        <v>0</v>
      </c>
      <c r="F146" s="114">
        <v>0</v>
      </c>
    </row>
    <row r="147" spans="1:6" x14ac:dyDescent="0.25">
      <c r="A147" s="250"/>
      <c r="B147" s="122" t="s">
        <v>2255</v>
      </c>
      <c r="C147" s="109">
        <v>10.5</v>
      </c>
      <c r="D147" s="110">
        <v>14</v>
      </c>
      <c r="E147" s="110">
        <v>14</v>
      </c>
      <c r="F147" s="114">
        <v>14</v>
      </c>
    </row>
    <row r="148" spans="1:6" x14ac:dyDescent="0.25">
      <c r="A148" s="250"/>
      <c r="B148" s="122" t="s">
        <v>2384</v>
      </c>
      <c r="C148" s="109">
        <v>3.75</v>
      </c>
      <c r="D148" s="110">
        <v>5</v>
      </c>
      <c r="E148" s="110">
        <v>5</v>
      </c>
      <c r="F148" s="114">
        <v>5</v>
      </c>
    </row>
    <row r="149" spans="1:6" x14ac:dyDescent="0.25">
      <c r="A149" s="250"/>
      <c r="B149" s="122" t="s">
        <v>2385</v>
      </c>
      <c r="C149" s="109">
        <v>0.75</v>
      </c>
      <c r="D149" s="110">
        <v>1</v>
      </c>
      <c r="E149" s="110">
        <v>1</v>
      </c>
      <c r="F149" s="114">
        <v>1</v>
      </c>
    </row>
    <row r="150" spans="1:6" x14ac:dyDescent="0.25">
      <c r="A150" s="250"/>
      <c r="B150" s="122" t="s">
        <v>2260</v>
      </c>
      <c r="C150" s="109">
        <v>2.5</v>
      </c>
      <c r="D150" s="110">
        <v>0</v>
      </c>
      <c r="E150" s="110">
        <v>0</v>
      </c>
      <c r="F150" s="114">
        <v>0</v>
      </c>
    </row>
    <row r="151" spans="1:6" ht="15.75" thickBot="1" x14ac:dyDescent="0.3">
      <c r="A151" s="251"/>
      <c r="B151" s="124" t="s">
        <v>2386</v>
      </c>
      <c r="C151" s="118">
        <v>2.5</v>
      </c>
      <c r="D151" s="119">
        <v>0</v>
      </c>
      <c r="E151" s="119">
        <v>0</v>
      </c>
      <c r="F151" s="120">
        <v>0</v>
      </c>
    </row>
    <row r="152" spans="1:6" x14ac:dyDescent="0.25">
      <c r="A152" s="235" t="s">
        <v>2228</v>
      </c>
      <c r="B152" s="121" t="s">
        <v>2261</v>
      </c>
      <c r="C152" s="111">
        <v>9.1</v>
      </c>
      <c r="D152" s="112">
        <v>9.8000000000000007</v>
      </c>
      <c r="E152" s="112">
        <v>9.8000000000000007</v>
      </c>
      <c r="F152" s="113">
        <v>9.8000000000000007</v>
      </c>
    </row>
    <row r="153" spans="1:6" x14ac:dyDescent="0.25">
      <c r="A153" s="236"/>
      <c r="B153" s="122" t="s">
        <v>2354</v>
      </c>
      <c r="C153" s="109">
        <v>3.25</v>
      </c>
      <c r="D153" s="110">
        <v>3.5</v>
      </c>
      <c r="E153" s="110">
        <v>3.5</v>
      </c>
      <c r="F153" s="114">
        <v>3.5</v>
      </c>
    </row>
    <row r="154" spans="1:6" x14ac:dyDescent="0.25">
      <c r="A154" s="236"/>
      <c r="B154" s="122" t="s">
        <v>2355</v>
      </c>
      <c r="C154" s="109">
        <v>0.65</v>
      </c>
      <c r="D154" s="110">
        <v>0.7</v>
      </c>
      <c r="E154" s="110">
        <v>0.7</v>
      </c>
      <c r="F154" s="114">
        <v>0.7</v>
      </c>
    </row>
    <row r="155" spans="1:6" x14ac:dyDescent="0.25">
      <c r="A155" s="236"/>
      <c r="B155" s="122" t="s">
        <v>2251</v>
      </c>
      <c r="C155" s="109">
        <v>2.1</v>
      </c>
      <c r="D155" s="110">
        <v>1.4</v>
      </c>
      <c r="E155" s="110">
        <v>1.4</v>
      </c>
      <c r="F155" s="114">
        <v>0.97999999999999987</v>
      </c>
    </row>
    <row r="156" spans="1:6" x14ac:dyDescent="0.25">
      <c r="A156" s="236"/>
      <c r="B156" s="122" t="s">
        <v>2356</v>
      </c>
      <c r="C156" s="109">
        <v>0.75</v>
      </c>
      <c r="D156" s="110">
        <v>0.5</v>
      </c>
      <c r="E156" s="110">
        <v>0.5</v>
      </c>
      <c r="F156" s="114">
        <v>0.35</v>
      </c>
    </row>
    <row r="157" spans="1:6" x14ac:dyDescent="0.25">
      <c r="A157" s="236"/>
      <c r="B157" s="122" t="s">
        <v>2357</v>
      </c>
      <c r="C157" s="109">
        <v>0.15</v>
      </c>
      <c r="D157" s="110">
        <v>0.1</v>
      </c>
      <c r="E157" s="110">
        <v>0.1</v>
      </c>
      <c r="F157" s="114">
        <v>6.9999999999999993E-2</v>
      </c>
    </row>
    <row r="158" spans="1:6" x14ac:dyDescent="0.25">
      <c r="A158" s="236"/>
      <c r="B158" s="122" t="s">
        <v>2263</v>
      </c>
      <c r="C158" s="109">
        <v>0</v>
      </c>
      <c r="D158" s="110">
        <v>0</v>
      </c>
      <c r="E158" s="110">
        <v>0</v>
      </c>
      <c r="F158" s="114">
        <v>0.39999999999999997</v>
      </c>
    </row>
    <row r="159" spans="1:6" x14ac:dyDescent="0.25">
      <c r="A159" s="236"/>
      <c r="B159" s="122" t="s">
        <v>2415</v>
      </c>
      <c r="C159" s="109">
        <v>0</v>
      </c>
      <c r="D159" s="110">
        <v>0</v>
      </c>
      <c r="E159" s="110">
        <v>0</v>
      </c>
      <c r="F159" s="114">
        <v>0.19999999999999998</v>
      </c>
    </row>
    <row r="160" spans="1:6" x14ac:dyDescent="0.25">
      <c r="A160" s="236"/>
      <c r="B160" s="122" t="s">
        <v>2358</v>
      </c>
      <c r="C160" s="109">
        <v>0</v>
      </c>
      <c r="D160" s="110">
        <v>0</v>
      </c>
      <c r="E160" s="110">
        <v>0</v>
      </c>
      <c r="F160" s="114">
        <v>0</v>
      </c>
    </row>
    <row r="161" spans="1:6" x14ac:dyDescent="0.25">
      <c r="A161" s="236"/>
      <c r="B161" s="122" t="s">
        <v>2359</v>
      </c>
      <c r="C161" s="109">
        <v>22.4</v>
      </c>
      <c r="D161" s="110">
        <v>22.4</v>
      </c>
      <c r="E161" s="110">
        <v>22.4</v>
      </c>
      <c r="F161" s="114">
        <v>22.4</v>
      </c>
    </row>
    <row r="162" spans="1:6" x14ac:dyDescent="0.25">
      <c r="A162" s="236"/>
      <c r="B162" s="122" t="s">
        <v>2360</v>
      </c>
      <c r="C162" s="109">
        <v>22.4</v>
      </c>
      <c r="D162" s="110">
        <v>22.4</v>
      </c>
      <c r="E162" s="110">
        <v>22.4</v>
      </c>
      <c r="F162" s="114">
        <v>22.4</v>
      </c>
    </row>
    <row r="163" spans="1:6" x14ac:dyDescent="0.25">
      <c r="A163" s="236"/>
      <c r="B163" s="122" t="s">
        <v>2361</v>
      </c>
      <c r="C163" s="109">
        <v>19.2</v>
      </c>
      <c r="D163" s="110">
        <v>19.2</v>
      </c>
      <c r="E163" s="110">
        <v>19.2</v>
      </c>
      <c r="F163" s="114">
        <v>19.2</v>
      </c>
    </row>
    <row r="164" spans="1:6" x14ac:dyDescent="0.25">
      <c r="A164" s="236"/>
      <c r="B164" s="122" t="s">
        <v>2255</v>
      </c>
      <c r="C164" s="109">
        <v>2.1</v>
      </c>
      <c r="D164" s="110">
        <v>2.8</v>
      </c>
      <c r="E164" s="110">
        <v>2.8</v>
      </c>
      <c r="F164" s="114">
        <v>2.8</v>
      </c>
    </row>
    <row r="165" spans="1:6" x14ac:dyDescent="0.25">
      <c r="A165" s="236"/>
      <c r="B165" s="122" t="s">
        <v>2384</v>
      </c>
      <c r="C165" s="109">
        <v>0.75</v>
      </c>
      <c r="D165" s="110">
        <v>1</v>
      </c>
      <c r="E165" s="110">
        <v>1</v>
      </c>
      <c r="F165" s="114">
        <v>1</v>
      </c>
    </row>
    <row r="166" spans="1:6" x14ac:dyDescent="0.25">
      <c r="A166" s="236"/>
      <c r="B166" s="122" t="s">
        <v>2385</v>
      </c>
      <c r="C166" s="109">
        <v>0.15</v>
      </c>
      <c r="D166" s="110">
        <v>0.2</v>
      </c>
      <c r="E166" s="110">
        <v>0.2</v>
      </c>
      <c r="F166" s="114">
        <v>0.2</v>
      </c>
    </row>
    <row r="167" spans="1:6" x14ac:dyDescent="0.25">
      <c r="A167" s="236"/>
      <c r="B167" s="122" t="s">
        <v>2260</v>
      </c>
      <c r="C167" s="109">
        <v>0.5</v>
      </c>
      <c r="D167" s="110">
        <v>0</v>
      </c>
      <c r="E167" s="110">
        <v>0</v>
      </c>
      <c r="F167" s="114">
        <v>0</v>
      </c>
    </row>
    <row r="168" spans="1:6" x14ac:dyDescent="0.25">
      <c r="A168" s="236"/>
      <c r="B168" s="122" t="s">
        <v>2386</v>
      </c>
      <c r="C168" s="109">
        <v>0.5</v>
      </c>
      <c r="D168" s="110">
        <v>0</v>
      </c>
      <c r="E168" s="110">
        <v>0</v>
      </c>
      <c r="F168" s="114">
        <v>0</v>
      </c>
    </row>
    <row r="169" spans="1:6" x14ac:dyDescent="0.25">
      <c r="A169" s="236"/>
      <c r="B169" s="122" t="s">
        <v>2387</v>
      </c>
      <c r="C169" s="109">
        <v>1.4</v>
      </c>
      <c r="D169" s="110">
        <v>1.4</v>
      </c>
      <c r="E169" s="110">
        <v>1.4</v>
      </c>
      <c r="F169" s="114">
        <v>1.4</v>
      </c>
    </row>
    <row r="170" spans="1:6" x14ac:dyDescent="0.25">
      <c r="A170" s="236"/>
      <c r="B170" s="122" t="s">
        <v>2388</v>
      </c>
      <c r="C170" s="109">
        <v>1.4</v>
      </c>
      <c r="D170" s="110">
        <v>1.4</v>
      </c>
      <c r="E170" s="110">
        <v>1.4</v>
      </c>
      <c r="F170" s="114">
        <v>1.4</v>
      </c>
    </row>
    <row r="171" spans="1:6" x14ac:dyDescent="0.25">
      <c r="A171" s="236"/>
      <c r="B171" s="122" t="s">
        <v>2389</v>
      </c>
      <c r="C171" s="109">
        <v>1.2</v>
      </c>
      <c r="D171" s="110">
        <v>1.2</v>
      </c>
      <c r="E171" s="110">
        <v>1.2</v>
      </c>
      <c r="F171" s="114">
        <v>1.2</v>
      </c>
    </row>
    <row r="172" spans="1:6" x14ac:dyDescent="0.25">
      <c r="A172" s="236"/>
      <c r="B172" s="122" t="s">
        <v>2390</v>
      </c>
      <c r="C172" s="109">
        <v>0</v>
      </c>
      <c r="D172" s="110">
        <v>0</v>
      </c>
      <c r="E172" s="110">
        <v>0</v>
      </c>
      <c r="F172" s="114">
        <v>0</v>
      </c>
    </row>
    <row r="173" spans="1:6" x14ac:dyDescent="0.25">
      <c r="A173" s="236"/>
      <c r="B173" s="122" t="s">
        <v>2391</v>
      </c>
      <c r="C173" s="109">
        <v>4.2</v>
      </c>
      <c r="D173" s="110">
        <v>4.2</v>
      </c>
      <c r="E173" s="110">
        <v>4.2</v>
      </c>
      <c r="F173" s="114">
        <v>4.2</v>
      </c>
    </row>
    <row r="174" spans="1:6" x14ac:dyDescent="0.25">
      <c r="A174" s="236"/>
      <c r="B174" s="122" t="s">
        <v>2392</v>
      </c>
      <c r="C174" s="109">
        <v>4.2</v>
      </c>
      <c r="D174" s="110">
        <v>4.2</v>
      </c>
      <c r="E174" s="110">
        <v>4.2</v>
      </c>
      <c r="F174" s="114">
        <v>4.2</v>
      </c>
    </row>
    <row r="175" spans="1:6" ht="15.75" thickBot="1" x14ac:dyDescent="0.3">
      <c r="A175" s="237"/>
      <c r="B175" s="124" t="s">
        <v>2393</v>
      </c>
      <c r="C175" s="118">
        <v>3.6</v>
      </c>
      <c r="D175" s="119">
        <v>3.6</v>
      </c>
      <c r="E175" s="119">
        <v>3.6</v>
      </c>
      <c r="F175" s="120">
        <v>3.6</v>
      </c>
    </row>
    <row r="176" spans="1:6" x14ac:dyDescent="0.25">
      <c r="A176" s="235" t="s">
        <v>2229</v>
      </c>
      <c r="B176" s="121" t="s">
        <v>2261</v>
      </c>
      <c r="C176" s="130">
        <v>9.1</v>
      </c>
      <c r="D176" s="130">
        <v>9.8000000000000007</v>
      </c>
      <c r="E176" s="130">
        <v>9.8000000000000007</v>
      </c>
      <c r="F176" s="131">
        <v>9.8000000000000007</v>
      </c>
    </row>
    <row r="177" spans="1:6" x14ac:dyDescent="0.25">
      <c r="A177" s="236"/>
      <c r="B177" s="122" t="s">
        <v>2354</v>
      </c>
      <c r="C177" s="129">
        <v>3.25</v>
      </c>
      <c r="D177" s="129">
        <v>3.5</v>
      </c>
      <c r="E177" s="129">
        <v>3.5</v>
      </c>
      <c r="F177" s="132">
        <v>3.5</v>
      </c>
    </row>
    <row r="178" spans="1:6" x14ac:dyDescent="0.25">
      <c r="A178" s="236"/>
      <c r="B178" s="122" t="s">
        <v>2355</v>
      </c>
      <c r="C178" s="129">
        <v>0.65</v>
      </c>
      <c r="D178" s="129">
        <v>0.7</v>
      </c>
      <c r="E178" s="129">
        <v>0.7</v>
      </c>
      <c r="F178" s="132">
        <v>0.7</v>
      </c>
    </row>
    <row r="179" spans="1:6" x14ac:dyDescent="0.25">
      <c r="A179" s="236"/>
      <c r="B179" s="122" t="s">
        <v>2251</v>
      </c>
      <c r="C179" s="129">
        <v>2.1</v>
      </c>
      <c r="D179" s="129">
        <v>1.4</v>
      </c>
      <c r="E179" s="129">
        <v>1.4</v>
      </c>
      <c r="F179" s="132">
        <v>0.97999999999999987</v>
      </c>
    </row>
    <row r="180" spans="1:6" x14ac:dyDescent="0.25">
      <c r="A180" s="236"/>
      <c r="B180" s="122" t="s">
        <v>2356</v>
      </c>
      <c r="C180" s="129">
        <v>0.75</v>
      </c>
      <c r="D180" s="129">
        <v>0.5</v>
      </c>
      <c r="E180" s="129">
        <v>0.5</v>
      </c>
      <c r="F180" s="132">
        <v>0.35</v>
      </c>
    </row>
    <row r="181" spans="1:6" x14ac:dyDescent="0.25">
      <c r="A181" s="236"/>
      <c r="B181" s="122" t="s">
        <v>2357</v>
      </c>
      <c r="C181" s="129">
        <v>0.15</v>
      </c>
      <c r="D181" s="129">
        <v>0.1</v>
      </c>
      <c r="E181" s="129">
        <v>0.1</v>
      </c>
      <c r="F181" s="132">
        <v>6.9999999999999993E-2</v>
      </c>
    </row>
    <row r="182" spans="1:6" x14ac:dyDescent="0.25">
      <c r="A182" s="236"/>
      <c r="B182" s="122" t="s">
        <v>2263</v>
      </c>
      <c r="C182" s="129">
        <v>0</v>
      </c>
      <c r="D182" s="129">
        <v>0</v>
      </c>
      <c r="E182" s="129">
        <v>0</v>
      </c>
      <c r="F182" s="132">
        <v>0.39999999999999997</v>
      </c>
    </row>
    <row r="183" spans="1:6" x14ac:dyDescent="0.25">
      <c r="A183" s="236"/>
      <c r="B183" s="122" t="s">
        <v>2415</v>
      </c>
      <c r="C183" s="129">
        <v>0</v>
      </c>
      <c r="D183" s="129">
        <v>0</v>
      </c>
      <c r="E183" s="129">
        <v>0</v>
      </c>
      <c r="F183" s="132">
        <v>0.19999999999999998</v>
      </c>
    </row>
    <row r="184" spans="1:6" x14ac:dyDescent="0.25">
      <c r="A184" s="236"/>
      <c r="B184" s="122" t="s">
        <v>2358</v>
      </c>
      <c r="C184" s="129">
        <v>0</v>
      </c>
      <c r="D184" s="129">
        <v>0</v>
      </c>
      <c r="E184" s="129">
        <v>0</v>
      </c>
      <c r="F184" s="132">
        <v>0</v>
      </c>
    </row>
    <row r="185" spans="1:6" x14ac:dyDescent="0.25">
      <c r="A185" s="236"/>
      <c r="B185" s="122" t="s">
        <v>2359</v>
      </c>
      <c r="C185" s="129">
        <v>32</v>
      </c>
      <c r="D185" s="129">
        <v>32</v>
      </c>
      <c r="E185" s="129">
        <v>32</v>
      </c>
      <c r="F185" s="132">
        <v>32</v>
      </c>
    </row>
    <row r="186" spans="1:6" x14ac:dyDescent="0.25">
      <c r="A186" s="236"/>
      <c r="B186" s="122" t="s">
        <v>2360</v>
      </c>
      <c r="C186" s="129">
        <v>32</v>
      </c>
      <c r="D186" s="129">
        <v>32</v>
      </c>
      <c r="E186" s="129">
        <v>32</v>
      </c>
      <c r="F186" s="132">
        <v>32</v>
      </c>
    </row>
    <row r="187" spans="1:6" x14ac:dyDescent="0.25">
      <c r="A187" s="236"/>
      <c r="B187" s="122" t="s">
        <v>2361</v>
      </c>
      <c r="C187" s="129">
        <v>0</v>
      </c>
      <c r="D187" s="129">
        <v>0</v>
      </c>
      <c r="E187" s="129">
        <v>0</v>
      </c>
      <c r="F187" s="132">
        <v>0</v>
      </c>
    </row>
    <row r="188" spans="1:6" x14ac:dyDescent="0.25">
      <c r="A188" s="236"/>
      <c r="B188" s="122" t="s">
        <v>2255</v>
      </c>
      <c r="C188" s="129">
        <v>2.1</v>
      </c>
      <c r="D188" s="129">
        <v>2.8</v>
      </c>
      <c r="E188" s="129">
        <v>2.8</v>
      </c>
      <c r="F188" s="132">
        <v>2.8</v>
      </c>
    </row>
    <row r="189" spans="1:6" x14ac:dyDescent="0.25">
      <c r="A189" s="236"/>
      <c r="B189" s="122" t="s">
        <v>2384</v>
      </c>
      <c r="C189" s="129">
        <v>0.75</v>
      </c>
      <c r="D189" s="129">
        <v>1</v>
      </c>
      <c r="E189" s="129">
        <v>1</v>
      </c>
      <c r="F189" s="132">
        <v>1</v>
      </c>
    </row>
    <row r="190" spans="1:6" x14ac:dyDescent="0.25">
      <c r="A190" s="236"/>
      <c r="B190" s="122" t="s">
        <v>2385</v>
      </c>
      <c r="C190" s="129">
        <v>0.15</v>
      </c>
      <c r="D190" s="129">
        <v>0.2</v>
      </c>
      <c r="E190" s="129">
        <v>0.2</v>
      </c>
      <c r="F190" s="132">
        <v>0.2</v>
      </c>
    </row>
    <row r="191" spans="1:6" x14ac:dyDescent="0.25">
      <c r="A191" s="236"/>
      <c r="B191" s="122" t="s">
        <v>2260</v>
      </c>
      <c r="C191" s="129">
        <v>0.5</v>
      </c>
      <c r="D191" s="129">
        <v>0</v>
      </c>
      <c r="E191" s="129">
        <v>0</v>
      </c>
      <c r="F191" s="132">
        <v>0</v>
      </c>
    </row>
    <row r="192" spans="1:6" x14ac:dyDescent="0.25">
      <c r="A192" s="236"/>
      <c r="B192" s="122" t="s">
        <v>2386</v>
      </c>
      <c r="C192" s="129">
        <v>0.5</v>
      </c>
      <c r="D192" s="129">
        <v>0</v>
      </c>
      <c r="E192" s="129">
        <v>0</v>
      </c>
      <c r="F192" s="132">
        <v>0</v>
      </c>
    </row>
    <row r="193" spans="1:6" x14ac:dyDescent="0.25">
      <c r="A193" s="236"/>
      <c r="B193" s="122" t="s">
        <v>2387</v>
      </c>
      <c r="C193" s="129">
        <v>2</v>
      </c>
      <c r="D193" s="129">
        <v>2</v>
      </c>
      <c r="E193" s="129">
        <v>2</v>
      </c>
      <c r="F193" s="132">
        <v>2</v>
      </c>
    </row>
    <row r="194" spans="1:6" x14ac:dyDescent="0.25">
      <c r="A194" s="236"/>
      <c r="B194" s="122" t="s">
        <v>2388</v>
      </c>
      <c r="C194" s="129">
        <v>2</v>
      </c>
      <c r="D194" s="129">
        <v>2</v>
      </c>
      <c r="E194" s="129">
        <v>2</v>
      </c>
      <c r="F194" s="132">
        <v>2</v>
      </c>
    </row>
    <row r="195" spans="1:6" x14ac:dyDescent="0.25">
      <c r="A195" s="236"/>
      <c r="B195" s="122" t="s">
        <v>2389</v>
      </c>
      <c r="C195" s="129">
        <v>0</v>
      </c>
      <c r="D195" s="129">
        <v>0</v>
      </c>
      <c r="E195" s="129">
        <v>0</v>
      </c>
      <c r="F195" s="132">
        <v>0</v>
      </c>
    </row>
    <row r="196" spans="1:6" x14ac:dyDescent="0.25">
      <c r="A196" s="236"/>
      <c r="B196" s="122" t="s">
        <v>2390</v>
      </c>
      <c r="C196" s="129">
        <v>0</v>
      </c>
      <c r="D196" s="129">
        <v>0</v>
      </c>
      <c r="E196" s="129">
        <v>0</v>
      </c>
      <c r="F196" s="132">
        <v>0</v>
      </c>
    </row>
    <row r="197" spans="1:6" x14ac:dyDescent="0.25">
      <c r="A197" s="236"/>
      <c r="B197" s="122" t="s">
        <v>2391</v>
      </c>
      <c r="C197" s="129">
        <v>6</v>
      </c>
      <c r="D197" s="129">
        <v>6</v>
      </c>
      <c r="E197" s="129">
        <v>6</v>
      </c>
      <c r="F197" s="132">
        <v>6</v>
      </c>
    </row>
    <row r="198" spans="1:6" x14ac:dyDescent="0.25">
      <c r="A198" s="236"/>
      <c r="B198" s="122" t="s">
        <v>2392</v>
      </c>
      <c r="C198" s="129">
        <v>6</v>
      </c>
      <c r="D198" s="129">
        <v>6</v>
      </c>
      <c r="E198" s="129">
        <v>6</v>
      </c>
      <c r="F198" s="132">
        <v>6</v>
      </c>
    </row>
    <row r="199" spans="1:6" ht="15.75" thickBot="1" x14ac:dyDescent="0.3">
      <c r="A199" s="237"/>
      <c r="B199" s="124" t="s">
        <v>2393</v>
      </c>
      <c r="C199" s="128">
        <v>0</v>
      </c>
      <c r="D199" s="128">
        <v>0</v>
      </c>
      <c r="E199" s="128">
        <v>0</v>
      </c>
      <c r="F199" s="134">
        <v>0</v>
      </c>
    </row>
    <row r="200" spans="1:6" x14ac:dyDescent="0.25">
      <c r="A200" s="238" t="s">
        <v>2230</v>
      </c>
      <c r="B200" s="141" t="s">
        <v>2261</v>
      </c>
      <c r="C200" s="136">
        <v>32.5</v>
      </c>
      <c r="D200" s="136">
        <v>35</v>
      </c>
      <c r="E200" s="136">
        <v>35</v>
      </c>
      <c r="F200" s="137">
        <v>35</v>
      </c>
    </row>
    <row r="201" spans="1:6" x14ac:dyDescent="0.25">
      <c r="A201" s="239"/>
      <c r="B201" s="142" t="s">
        <v>2354</v>
      </c>
      <c r="C201" s="135">
        <v>26</v>
      </c>
      <c r="D201" s="135">
        <v>28</v>
      </c>
      <c r="E201" s="135">
        <v>28</v>
      </c>
      <c r="F201" s="138">
        <v>28</v>
      </c>
    </row>
    <row r="202" spans="1:6" x14ac:dyDescent="0.25">
      <c r="A202" s="239"/>
      <c r="B202" s="142" t="s">
        <v>2355</v>
      </c>
      <c r="C202" s="135">
        <v>6.5</v>
      </c>
      <c r="D202" s="135">
        <v>7</v>
      </c>
      <c r="E202" s="135">
        <v>7</v>
      </c>
      <c r="F202" s="138">
        <v>7</v>
      </c>
    </row>
    <row r="203" spans="1:6" x14ac:dyDescent="0.25">
      <c r="A203" s="239"/>
      <c r="B203" s="142" t="s">
        <v>2251</v>
      </c>
      <c r="C203" s="135">
        <v>7.5</v>
      </c>
      <c r="D203" s="135">
        <v>5</v>
      </c>
      <c r="E203" s="135">
        <v>5</v>
      </c>
      <c r="F203" s="138">
        <v>3.5</v>
      </c>
    </row>
    <row r="204" spans="1:6" x14ac:dyDescent="0.25">
      <c r="A204" s="239"/>
      <c r="B204" s="142" t="s">
        <v>2356</v>
      </c>
      <c r="C204" s="135">
        <v>6</v>
      </c>
      <c r="D204" s="135">
        <v>4</v>
      </c>
      <c r="E204" s="135">
        <v>4</v>
      </c>
      <c r="F204" s="138">
        <v>2.8</v>
      </c>
    </row>
    <row r="205" spans="1:6" x14ac:dyDescent="0.25">
      <c r="A205" s="239"/>
      <c r="B205" s="142" t="s">
        <v>2357</v>
      </c>
      <c r="C205" s="135">
        <v>1.5</v>
      </c>
      <c r="D205" s="135">
        <v>1</v>
      </c>
      <c r="E205" s="135">
        <v>1</v>
      </c>
      <c r="F205" s="138">
        <v>0.7</v>
      </c>
    </row>
    <row r="206" spans="1:6" x14ac:dyDescent="0.25">
      <c r="A206" s="239"/>
      <c r="B206" s="142" t="s">
        <v>2263</v>
      </c>
      <c r="C206" s="135">
        <v>0</v>
      </c>
      <c r="D206" s="135">
        <v>0</v>
      </c>
      <c r="E206" s="135">
        <v>0</v>
      </c>
      <c r="F206" s="138">
        <v>2</v>
      </c>
    </row>
    <row r="207" spans="1:6" x14ac:dyDescent="0.25">
      <c r="A207" s="239"/>
      <c r="B207" s="142" t="s">
        <v>2415</v>
      </c>
      <c r="C207" s="135">
        <v>0</v>
      </c>
      <c r="D207" s="135">
        <v>0</v>
      </c>
      <c r="E207" s="135">
        <v>0</v>
      </c>
      <c r="F207" s="138">
        <v>1</v>
      </c>
    </row>
    <row r="208" spans="1:6" x14ac:dyDescent="0.25">
      <c r="A208" s="239"/>
      <c r="B208" s="142" t="s">
        <v>2358</v>
      </c>
      <c r="C208" s="135">
        <v>0</v>
      </c>
      <c r="D208" s="135">
        <v>0</v>
      </c>
      <c r="E208" s="135">
        <v>0</v>
      </c>
      <c r="F208" s="138">
        <v>0</v>
      </c>
    </row>
    <row r="209" spans="1:6" x14ac:dyDescent="0.25">
      <c r="A209" s="239"/>
      <c r="B209" s="142" t="s">
        <v>2359</v>
      </c>
      <c r="C209" s="135">
        <v>0</v>
      </c>
      <c r="D209" s="135">
        <v>0</v>
      </c>
      <c r="E209" s="135">
        <v>0</v>
      </c>
      <c r="F209" s="138">
        <v>0</v>
      </c>
    </row>
    <row r="210" spans="1:6" x14ac:dyDescent="0.25">
      <c r="A210" s="239"/>
      <c r="B210" s="142" t="s">
        <v>2360</v>
      </c>
      <c r="C210" s="135">
        <v>0</v>
      </c>
      <c r="D210" s="135">
        <v>0</v>
      </c>
      <c r="E210" s="135">
        <v>0</v>
      </c>
      <c r="F210" s="138">
        <v>0</v>
      </c>
    </row>
    <row r="211" spans="1:6" x14ac:dyDescent="0.25">
      <c r="A211" s="239"/>
      <c r="B211" s="142" t="s">
        <v>2361</v>
      </c>
      <c r="C211" s="135">
        <v>0</v>
      </c>
      <c r="D211" s="135">
        <v>0</v>
      </c>
      <c r="E211" s="135">
        <v>0</v>
      </c>
      <c r="F211" s="138">
        <v>0</v>
      </c>
    </row>
    <row r="212" spans="1:6" x14ac:dyDescent="0.25">
      <c r="A212" s="239"/>
      <c r="B212" s="142" t="s">
        <v>2373</v>
      </c>
      <c r="C212" s="135">
        <v>10</v>
      </c>
      <c r="D212" s="135">
        <v>10</v>
      </c>
      <c r="E212" s="135">
        <v>10</v>
      </c>
      <c r="F212" s="138">
        <v>10</v>
      </c>
    </row>
    <row r="213" spans="1:6" x14ac:dyDescent="0.25">
      <c r="A213" s="239"/>
      <c r="B213" s="142" t="s">
        <v>2374</v>
      </c>
      <c r="C213" s="135">
        <v>8</v>
      </c>
      <c r="D213" s="135">
        <v>8</v>
      </c>
      <c r="E213" s="135">
        <v>8</v>
      </c>
      <c r="F213" s="138">
        <v>8</v>
      </c>
    </row>
    <row r="214" spans="1:6" x14ac:dyDescent="0.25">
      <c r="A214" s="239"/>
      <c r="B214" s="142" t="s">
        <v>2375</v>
      </c>
      <c r="C214" s="135">
        <v>2</v>
      </c>
      <c r="D214" s="135">
        <v>2</v>
      </c>
      <c r="E214" s="135">
        <v>2</v>
      </c>
      <c r="F214" s="138">
        <v>2</v>
      </c>
    </row>
    <row r="215" spans="1:6" x14ac:dyDescent="0.25">
      <c r="A215" s="239"/>
      <c r="B215" s="142" t="s">
        <v>2256</v>
      </c>
      <c r="C215" s="135">
        <v>0</v>
      </c>
      <c r="D215" s="135">
        <v>0</v>
      </c>
      <c r="E215" s="135">
        <v>0</v>
      </c>
      <c r="F215" s="138">
        <v>0</v>
      </c>
    </row>
    <row r="216" spans="1:6" ht="15.75" thickBot="1" x14ac:dyDescent="0.3">
      <c r="A216" s="240"/>
      <c r="B216" s="147" t="s">
        <v>2376</v>
      </c>
      <c r="C216" s="148">
        <v>0</v>
      </c>
      <c r="D216" s="148">
        <v>0</v>
      </c>
      <c r="E216" s="148">
        <v>0</v>
      </c>
      <c r="F216" s="149">
        <v>0</v>
      </c>
    </row>
    <row r="217" spans="1:6" x14ac:dyDescent="0.25">
      <c r="A217" s="252" t="s">
        <v>2231</v>
      </c>
      <c r="B217" s="201" t="s">
        <v>2261</v>
      </c>
      <c r="C217" s="136">
        <v>13</v>
      </c>
      <c r="D217" s="136">
        <v>14</v>
      </c>
      <c r="E217" s="136">
        <v>14</v>
      </c>
      <c r="F217" s="137">
        <v>14</v>
      </c>
    </row>
    <row r="218" spans="1:6" x14ac:dyDescent="0.25">
      <c r="A218" s="253"/>
      <c r="B218" s="202" t="s">
        <v>2354</v>
      </c>
      <c r="C218" s="133">
        <v>10.4</v>
      </c>
      <c r="D218" s="133">
        <v>11.2</v>
      </c>
      <c r="E218" s="133">
        <v>11.2</v>
      </c>
      <c r="F218" s="144">
        <v>11.2</v>
      </c>
    </row>
    <row r="219" spans="1:6" x14ac:dyDescent="0.25">
      <c r="A219" s="253"/>
      <c r="B219" s="202" t="s">
        <v>2355</v>
      </c>
      <c r="C219" s="133">
        <v>2.6</v>
      </c>
      <c r="D219" s="133">
        <v>2.8</v>
      </c>
      <c r="E219" s="133">
        <v>2.8</v>
      </c>
      <c r="F219" s="144">
        <v>2.8</v>
      </c>
    </row>
    <row r="220" spans="1:6" x14ac:dyDescent="0.25">
      <c r="A220" s="253"/>
      <c r="B220" s="202" t="s">
        <v>2251</v>
      </c>
      <c r="C220" s="133">
        <v>3</v>
      </c>
      <c r="D220" s="133">
        <v>2</v>
      </c>
      <c r="E220" s="133">
        <v>2</v>
      </c>
      <c r="F220" s="144">
        <v>1.4</v>
      </c>
    </row>
    <row r="221" spans="1:6" x14ac:dyDescent="0.25">
      <c r="A221" s="253"/>
      <c r="B221" s="202" t="s">
        <v>2356</v>
      </c>
      <c r="C221" s="133">
        <v>2.4</v>
      </c>
      <c r="D221" s="133">
        <v>1.6</v>
      </c>
      <c r="E221" s="133">
        <v>1.6</v>
      </c>
      <c r="F221" s="144">
        <v>1.1199999999999999</v>
      </c>
    </row>
    <row r="222" spans="1:6" x14ac:dyDescent="0.25">
      <c r="A222" s="253"/>
      <c r="B222" s="202" t="s">
        <v>2357</v>
      </c>
      <c r="C222" s="133">
        <v>0.6</v>
      </c>
      <c r="D222" s="133">
        <v>0.4</v>
      </c>
      <c r="E222" s="133">
        <v>0.4</v>
      </c>
      <c r="F222" s="144">
        <v>0.27999999999999997</v>
      </c>
    </row>
    <row r="223" spans="1:6" x14ac:dyDescent="0.25">
      <c r="A223" s="253"/>
      <c r="B223" s="202" t="s">
        <v>2263</v>
      </c>
      <c r="C223" s="133">
        <v>0</v>
      </c>
      <c r="D223" s="133">
        <v>0</v>
      </c>
      <c r="E223" s="133">
        <v>0</v>
      </c>
      <c r="F223" s="144">
        <v>0.79999999999999993</v>
      </c>
    </row>
    <row r="224" spans="1:6" x14ac:dyDescent="0.25">
      <c r="A224" s="253"/>
      <c r="B224" s="202" t="s">
        <v>2415</v>
      </c>
      <c r="C224" s="133">
        <v>0</v>
      </c>
      <c r="D224" s="133">
        <v>0</v>
      </c>
      <c r="E224" s="133">
        <v>0</v>
      </c>
      <c r="F224" s="144">
        <v>0.39999999999999997</v>
      </c>
    </row>
    <row r="225" spans="1:6" x14ac:dyDescent="0.25">
      <c r="A225" s="253"/>
      <c r="B225" s="202" t="s">
        <v>2358</v>
      </c>
      <c r="C225" s="133">
        <v>0</v>
      </c>
      <c r="D225" s="133">
        <v>0</v>
      </c>
      <c r="E225" s="133">
        <v>0</v>
      </c>
      <c r="F225" s="144">
        <v>0</v>
      </c>
    </row>
    <row r="226" spans="1:6" x14ac:dyDescent="0.25">
      <c r="A226" s="253"/>
      <c r="B226" s="202" t="s">
        <v>2359</v>
      </c>
      <c r="C226" s="133">
        <v>24</v>
      </c>
      <c r="D226" s="133">
        <v>24</v>
      </c>
      <c r="E226" s="133">
        <v>24</v>
      </c>
      <c r="F226" s="144">
        <v>24</v>
      </c>
    </row>
    <row r="227" spans="1:6" x14ac:dyDescent="0.25">
      <c r="A227" s="253"/>
      <c r="B227" s="202" t="s">
        <v>2360</v>
      </c>
      <c r="C227" s="133">
        <v>24</v>
      </c>
      <c r="D227" s="133">
        <v>24</v>
      </c>
      <c r="E227" s="133">
        <v>24</v>
      </c>
      <c r="F227" s="144">
        <v>24</v>
      </c>
    </row>
    <row r="228" spans="1:6" x14ac:dyDescent="0.25">
      <c r="A228" s="253"/>
      <c r="B228" s="202" t="s">
        <v>2361</v>
      </c>
      <c r="C228" s="133">
        <v>0</v>
      </c>
      <c r="D228" s="133">
        <v>0</v>
      </c>
      <c r="E228" s="133">
        <v>0</v>
      </c>
      <c r="F228" s="144">
        <v>0</v>
      </c>
    </row>
    <row r="229" spans="1:6" x14ac:dyDescent="0.25">
      <c r="A229" s="253"/>
      <c r="B229" s="202" t="s">
        <v>2373</v>
      </c>
      <c r="C229" s="133">
        <v>4</v>
      </c>
      <c r="D229" s="133">
        <v>4</v>
      </c>
      <c r="E229" s="133">
        <v>4</v>
      </c>
      <c r="F229" s="144">
        <v>4</v>
      </c>
    </row>
    <row r="230" spans="1:6" x14ac:dyDescent="0.25">
      <c r="A230" s="253"/>
      <c r="B230" s="202" t="s">
        <v>2374</v>
      </c>
      <c r="C230" s="133">
        <v>3.2</v>
      </c>
      <c r="D230" s="133">
        <v>3.2</v>
      </c>
      <c r="E230" s="133">
        <v>3.2</v>
      </c>
      <c r="F230" s="144">
        <v>3.2</v>
      </c>
    </row>
    <row r="231" spans="1:6" x14ac:dyDescent="0.25">
      <c r="A231" s="253"/>
      <c r="B231" s="202" t="s">
        <v>2375</v>
      </c>
      <c r="C231" s="133">
        <v>0.8</v>
      </c>
      <c r="D231" s="133">
        <v>0.8</v>
      </c>
      <c r="E231" s="133">
        <v>0.8</v>
      </c>
      <c r="F231" s="144">
        <v>0.8</v>
      </c>
    </row>
    <row r="232" spans="1:6" x14ac:dyDescent="0.25">
      <c r="A232" s="253"/>
      <c r="B232" s="202" t="s">
        <v>2256</v>
      </c>
      <c r="C232" s="133">
        <v>0</v>
      </c>
      <c r="D232" s="133">
        <v>0</v>
      </c>
      <c r="E232" s="133">
        <v>0</v>
      </c>
      <c r="F232" s="144">
        <v>0</v>
      </c>
    </row>
    <row r="233" spans="1:6" x14ac:dyDescent="0.25">
      <c r="A233" s="253"/>
      <c r="B233" s="202" t="s">
        <v>2376</v>
      </c>
      <c r="C233" s="133">
        <v>0</v>
      </c>
      <c r="D233" s="133">
        <v>0</v>
      </c>
      <c r="E233" s="133">
        <v>0</v>
      </c>
      <c r="F233" s="144">
        <v>0</v>
      </c>
    </row>
    <row r="234" spans="1:6" x14ac:dyDescent="0.25">
      <c r="A234" s="253"/>
      <c r="B234" s="202" t="s">
        <v>2377</v>
      </c>
      <c r="C234" s="133">
        <v>0</v>
      </c>
      <c r="D234" s="133">
        <v>0</v>
      </c>
      <c r="E234" s="133">
        <v>0</v>
      </c>
      <c r="F234" s="144">
        <v>0</v>
      </c>
    </row>
    <row r="235" spans="1:6" x14ac:dyDescent="0.25">
      <c r="A235" s="253"/>
      <c r="B235" s="202" t="s">
        <v>2378</v>
      </c>
      <c r="C235" s="133">
        <v>0</v>
      </c>
      <c r="D235" s="133">
        <v>0</v>
      </c>
      <c r="E235" s="133">
        <v>0</v>
      </c>
      <c r="F235" s="144">
        <v>0</v>
      </c>
    </row>
    <row r="236" spans="1:6" x14ac:dyDescent="0.25">
      <c r="A236" s="253"/>
      <c r="B236" s="202" t="s">
        <v>2379</v>
      </c>
      <c r="C236" s="133">
        <v>0</v>
      </c>
      <c r="D236" s="133">
        <v>0</v>
      </c>
      <c r="E236" s="133">
        <v>0</v>
      </c>
      <c r="F236" s="144">
        <v>0</v>
      </c>
    </row>
    <row r="237" spans="1:6" x14ac:dyDescent="0.25">
      <c r="A237" s="253"/>
      <c r="B237" s="202" t="s">
        <v>2380</v>
      </c>
      <c r="C237" s="133">
        <v>0</v>
      </c>
      <c r="D237" s="133">
        <v>0</v>
      </c>
      <c r="E237" s="133">
        <v>0</v>
      </c>
      <c r="F237" s="144">
        <v>0</v>
      </c>
    </row>
    <row r="238" spans="1:6" x14ac:dyDescent="0.25">
      <c r="A238" s="253"/>
      <c r="B238" s="202" t="s">
        <v>2381</v>
      </c>
      <c r="C238" s="133">
        <v>6</v>
      </c>
      <c r="D238" s="133">
        <v>6</v>
      </c>
      <c r="E238" s="133">
        <v>6</v>
      </c>
      <c r="F238" s="144">
        <v>6</v>
      </c>
    </row>
    <row r="239" spans="1:6" x14ac:dyDescent="0.25">
      <c r="A239" s="253"/>
      <c r="B239" s="202" t="s">
        <v>2382</v>
      </c>
      <c r="C239" s="133">
        <v>6</v>
      </c>
      <c r="D239" s="133">
        <v>6</v>
      </c>
      <c r="E239" s="133">
        <v>6</v>
      </c>
      <c r="F239" s="144">
        <v>6</v>
      </c>
    </row>
    <row r="240" spans="1:6" ht="15.75" thickBot="1" x14ac:dyDescent="0.3">
      <c r="A240" s="253"/>
      <c r="B240" s="203" t="s">
        <v>2383</v>
      </c>
      <c r="C240" s="145">
        <v>0</v>
      </c>
      <c r="D240" s="145">
        <v>0</v>
      </c>
      <c r="E240" s="145">
        <v>0</v>
      </c>
      <c r="F240" s="146">
        <v>0</v>
      </c>
    </row>
    <row r="241" spans="1:6" x14ac:dyDescent="0.25">
      <c r="A241" s="238" t="s">
        <v>2232</v>
      </c>
      <c r="B241" s="200" t="s">
        <v>2261</v>
      </c>
      <c r="C241" s="133">
        <v>13</v>
      </c>
      <c r="D241" s="133">
        <v>14</v>
      </c>
      <c r="E241" s="133">
        <v>14</v>
      </c>
      <c r="F241" s="144">
        <v>14</v>
      </c>
    </row>
    <row r="242" spans="1:6" x14ac:dyDescent="0.25">
      <c r="A242" s="239"/>
      <c r="B242" s="142" t="s">
        <v>2354</v>
      </c>
      <c r="C242" s="135">
        <v>10.4</v>
      </c>
      <c r="D242" s="135">
        <v>11.2</v>
      </c>
      <c r="E242" s="135">
        <v>11.2</v>
      </c>
      <c r="F242" s="138">
        <v>11.2</v>
      </c>
    </row>
    <row r="243" spans="1:6" x14ac:dyDescent="0.25">
      <c r="A243" s="239"/>
      <c r="B243" s="142" t="s">
        <v>2355</v>
      </c>
      <c r="C243" s="135">
        <v>2.6</v>
      </c>
      <c r="D243" s="135">
        <v>2.8</v>
      </c>
      <c r="E243" s="135">
        <v>2.8</v>
      </c>
      <c r="F243" s="138">
        <v>2.8</v>
      </c>
    </row>
    <row r="244" spans="1:6" x14ac:dyDescent="0.25">
      <c r="A244" s="239"/>
      <c r="B244" s="142" t="s">
        <v>2251</v>
      </c>
      <c r="C244" s="135">
        <v>3</v>
      </c>
      <c r="D244" s="135">
        <v>2</v>
      </c>
      <c r="E244" s="135">
        <v>2</v>
      </c>
      <c r="F244" s="138">
        <v>1.4</v>
      </c>
    </row>
    <row r="245" spans="1:6" x14ac:dyDescent="0.25">
      <c r="A245" s="239"/>
      <c r="B245" s="142" t="s">
        <v>2356</v>
      </c>
      <c r="C245" s="135">
        <v>2.4</v>
      </c>
      <c r="D245" s="135">
        <v>1.6</v>
      </c>
      <c r="E245" s="135">
        <v>1.6</v>
      </c>
      <c r="F245" s="138">
        <v>1.1199999999999999</v>
      </c>
    </row>
    <row r="246" spans="1:6" x14ac:dyDescent="0.25">
      <c r="A246" s="239"/>
      <c r="B246" s="142" t="s">
        <v>2357</v>
      </c>
      <c r="C246" s="135">
        <v>0.6</v>
      </c>
      <c r="D246" s="135">
        <v>0.4</v>
      </c>
      <c r="E246" s="135">
        <v>0.4</v>
      </c>
      <c r="F246" s="138">
        <v>0.27999999999999997</v>
      </c>
    </row>
    <row r="247" spans="1:6" x14ac:dyDescent="0.25">
      <c r="A247" s="239"/>
      <c r="B247" s="142" t="s">
        <v>2263</v>
      </c>
      <c r="C247" s="135">
        <v>0</v>
      </c>
      <c r="D247" s="135">
        <v>0</v>
      </c>
      <c r="E247" s="135">
        <v>0</v>
      </c>
      <c r="F247" s="138">
        <v>0.79999999999999993</v>
      </c>
    </row>
    <row r="248" spans="1:6" x14ac:dyDescent="0.25">
      <c r="A248" s="239"/>
      <c r="B248" s="142" t="s">
        <v>2415</v>
      </c>
      <c r="C248" s="135">
        <v>0</v>
      </c>
      <c r="D248" s="135">
        <v>0</v>
      </c>
      <c r="E248" s="135">
        <v>0</v>
      </c>
      <c r="F248" s="138">
        <v>0.39999999999999997</v>
      </c>
    </row>
    <row r="249" spans="1:6" x14ac:dyDescent="0.25">
      <c r="A249" s="239"/>
      <c r="B249" s="142" t="s">
        <v>2358</v>
      </c>
      <c r="C249" s="135">
        <v>0</v>
      </c>
      <c r="D249" s="135">
        <v>0</v>
      </c>
      <c r="E249" s="135">
        <v>0</v>
      </c>
      <c r="F249" s="138">
        <v>0</v>
      </c>
    </row>
    <row r="250" spans="1:6" x14ac:dyDescent="0.25">
      <c r="A250" s="239"/>
      <c r="B250" s="142" t="s">
        <v>2359</v>
      </c>
      <c r="C250" s="135">
        <v>24</v>
      </c>
      <c r="D250" s="135">
        <v>24</v>
      </c>
      <c r="E250" s="135">
        <v>24</v>
      </c>
      <c r="F250" s="138">
        <v>24</v>
      </c>
    </row>
    <row r="251" spans="1:6" x14ac:dyDescent="0.25">
      <c r="A251" s="239"/>
      <c r="B251" s="142" t="s">
        <v>2360</v>
      </c>
      <c r="C251" s="135">
        <v>24</v>
      </c>
      <c r="D251" s="135">
        <v>24</v>
      </c>
      <c r="E251" s="135">
        <v>24</v>
      </c>
      <c r="F251" s="138">
        <v>24</v>
      </c>
    </row>
    <row r="252" spans="1:6" x14ac:dyDescent="0.25">
      <c r="A252" s="239"/>
      <c r="B252" s="142" t="s">
        <v>2361</v>
      </c>
      <c r="C252" s="135">
        <v>0</v>
      </c>
      <c r="D252" s="135">
        <v>0</v>
      </c>
      <c r="E252" s="135">
        <v>0</v>
      </c>
      <c r="F252" s="138">
        <v>0</v>
      </c>
    </row>
    <row r="253" spans="1:6" x14ac:dyDescent="0.25">
      <c r="A253" s="239"/>
      <c r="B253" s="142" t="s">
        <v>2373</v>
      </c>
      <c r="C253" s="135">
        <v>4</v>
      </c>
      <c r="D253" s="135">
        <v>4</v>
      </c>
      <c r="E253" s="135">
        <v>4</v>
      </c>
      <c r="F253" s="138">
        <v>4</v>
      </c>
    </row>
    <row r="254" spans="1:6" x14ac:dyDescent="0.25">
      <c r="A254" s="239"/>
      <c r="B254" s="142" t="s">
        <v>2374</v>
      </c>
      <c r="C254" s="135">
        <v>3.2</v>
      </c>
      <c r="D254" s="135">
        <v>3.2</v>
      </c>
      <c r="E254" s="135">
        <v>3.2</v>
      </c>
      <c r="F254" s="138">
        <v>3.2</v>
      </c>
    </row>
    <row r="255" spans="1:6" x14ac:dyDescent="0.25">
      <c r="A255" s="239"/>
      <c r="B255" s="142" t="s">
        <v>2375</v>
      </c>
      <c r="C255" s="135">
        <v>0.8</v>
      </c>
      <c r="D255" s="135">
        <v>0.8</v>
      </c>
      <c r="E255" s="135">
        <v>0.8</v>
      </c>
      <c r="F255" s="138">
        <v>0.8</v>
      </c>
    </row>
    <row r="256" spans="1:6" x14ac:dyDescent="0.25">
      <c r="A256" s="239"/>
      <c r="B256" s="142" t="s">
        <v>2256</v>
      </c>
      <c r="C256" s="135">
        <v>0</v>
      </c>
      <c r="D256" s="135">
        <v>0</v>
      </c>
      <c r="E256" s="135">
        <v>0</v>
      </c>
      <c r="F256" s="138">
        <v>0</v>
      </c>
    </row>
    <row r="257" spans="1:6" x14ac:dyDescent="0.25">
      <c r="A257" s="239"/>
      <c r="B257" s="142" t="s">
        <v>2376</v>
      </c>
      <c r="C257" s="135">
        <v>0</v>
      </c>
      <c r="D257" s="135">
        <v>0</v>
      </c>
      <c r="E257" s="135">
        <v>0</v>
      </c>
      <c r="F257" s="138">
        <v>0</v>
      </c>
    </row>
    <row r="258" spans="1:6" x14ac:dyDescent="0.25">
      <c r="A258" s="239"/>
      <c r="B258" s="142" t="s">
        <v>2377</v>
      </c>
      <c r="C258" s="135">
        <v>0</v>
      </c>
      <c r="D258" s="135">
        <v>0</v>
      </c>
      <c r="E258" s="135">
        <v>0</v>
      </c>
      <c r="F258" s="138">
        <v>0</v>
      </c>
    </row>
    <row r="259" spans="1:6" x14ac:dyDescent="0.25">
      <c r="A259" s="239"/>
      <c r="B259" s="142" t="s">
        <v>2378</v>
      </c>
      <c r="C259" s="135">
        <v>0</v>
      </c>
      <c r="D259" s="135">
        <v>0</v>
      </c>
      <c r="E259" s="135">
        <v>0</v>
      </c>
      <c r="F259" s="138">
        <v>0</v>
      </c>
    </row>
    <row r="260" spans="1:6" x14ac:dyDescent="0.25">
      <c r="A260" s="239"/>
      <c r="B260" s="142" t="s">
        <v>2379</v>
      </c>
      <c r="C260" s="135">
        <v>0</v>
      </c>
      <c r="D260" s="135">
        <v>0</v>
      </c>
      <c r="E260" s="135">
        <v>0</v>
      </c>
      <c r="F260" s="138">
        <v>0</v>
      </c>
    </row>
    <row r="261" spans="1:6" x14ac:dyDescent="0.25">
      <c r="A261" s="239"/>
      <c r="B261" s="142" t="s">
        <v>2380</v>
      </c>
      <c r="C261" s="135">
        <v>0</v>
      </c>
      <c r="D261" s="135">
        <v>0</v>
      </c>
      <c r="E261" s="135">
        <v>0</v>
      </c>
      <c r="F261" s="138">
        <v>0</v>
      </c>
    </row>
    <row r="262" spans="1:6" x14ac:dyDescent="0.25">
      <c r="A262" s="239"/>
      <c r="B262" s="142" t="s">
        <v>2381</v>
      </c>
      <c r="C262" s="135">
        <v>6</v>
      </c>
      <c r="D262" s="135">
        <v>6</v>
      </c>
      <c r="E262" s="135">
        <v>6</v>
      </c>
      <c r="F262" s="138">
        <v>6</v>
      </c>
    </row>
    <row r="263" spans="1:6" x14ac:dyDescent="0.25">
      <c r="A263" s="239"/>
      <c r="B263" s="142" t="s">
        <v>2382</v>
      </c>
      <c r="C263" s="135">
        <v>6</v>
      </c>
      <c r="D263" s="135">
        <v>6</v>
      </c>
      <c r="E263" s="135">
        <v>6</v>
      </c>
      <c r="F263" s="138">
        <v>6</v>
      </c>
    </row>
    <row r="264" spans="1:6" ht="15.75" thickBot="1" x14ac:dyDescent="0.3">
      <c r="A264" s="254"/>
      <c r="B264" s="147" t="s">
        <v>2383</v>
      </c>
      <c r="C264" s="148">
        <v>0</v>
      </c>
      <c r="D264" s="148">
        <v>0</v>
      </c>
      <c r="E264" s="148">
        <v>0</v>
      </c>
      <c r="F264" s="149">
        <v>0</v>
      </c>
    </row>
    <row r="265" spans="1:6" x14ac:dyDescent="0.25">
      <c r="A265" s="249" t="s">
        <v>2233</v>
      </c>
      <c r="B265" s="156" t="s">
        <v>2261</v>
      </c>
      <c r="C265" s="151">
        <v>49</v>
      </c>
      <c r="D265" s="151">
        <v>52.5</v>
      </c>
      <c r="E265" s="151">
        <v>52.5</v>
      </c>
      <c r="F265" s="152">
        <v>52.5</v>
      </c>
    </row>
    <row r="266" spans="1:6" x14ac:dyDescent="0.25">
      <c r="A266" s="250"/>
      <c r="B266" s="157" t="s">
        <v>2354</v>
      </c>
      <c r="C266" s="150">
        <v>18.899999999999999</v>
      </c>
      <c r="D266" s="150">
        <v>20.25</v>
      </c>
      <c r="E266" s="150">
        <v>20.25</v>
      </c>
      <c r="F266" s="153">
        <v>20.25</v>
      </c>
    </row>
    <row r="267" spans="1:6" x14ac:dyDescent="0.25">
      <c r="A267" s="250"/>
      <c r="B267" s="157" t="s">
        <v>2355</v>
      </c>
      <c r="C267" s="150">
        <v>2.1</v>
      </c>
      <c r="D267" s="150">
        <v>2.25</v>
      </c>
      <c r="E267" s="150">
        <v>2.25</v>
      </c>
      <c r="F267" s="153">
        <v>2.25</v>
      </c>
    </row>
    <row r="268" spans="1:6" x14ac:dyDescent="0.25">
      <c r="A268" s="250"/>
      <c r="B268" s="157" t="s">
        <v>2251</v>
      </c>
      <c r="C268" s="150">
        <v>7</v>
      </c>
      <c r="D268" s="150">
        <v>3.5</v>
      </c>
      <c r="E268" s="150">
        <v>3.5</v>
      </c>
      <c r="F268" s="153">
        <v>2.1</v>
      </c>
    </row>
    <row r="269" spans="1:6" x14ac:dyDescent="0.25">
      <c r="A269" s="250"/>
      <c r="B269" s="157" t="s">
        <v>2356</v>
      </c>
      <c r="C269" s="150">
        <v>2.7</v>
      </c>
      <c r="D269" s="150">
        <v>1.35</v>
      </c>
      <c r="E269" s="150">
        <v>1.35</v>
      </c>
      <c r="F269" s="153">
        <v>0.81</v>
      </c>
    </row>
    <row r="270" spans="1:6" x14ac:dyDescent="0.25">
      <c r="A270" s="250"/>
      <c r="B270" s="157" t="s">
        <v>2357</v>
      </c>
      <c r="C270" s="150">
        <v>0.3</v>
      </c>
      <c r="D270" s="150">
        <v>0.15</v>
      </c>
      <c r="E270" s="150">
        <v>0.15</v>
      </c>
      <c r="F270" s="153">
        <v>0.09</v>
      </c>
    </row>
    <row r="271" spans="1:6" x14ac:dyDescent="0.25">
      <c r="A271" s="250"/>
      <c r="B271" s="157" t="s">
        <v>2263</v>
      </c>
      <c r="C271" s="150">
        <v>0</v>
      </c>
      <c r="D271" s="150">
        <v>0</v>
      </c>
      <c r="E271" s="150">
        <v>0</v>
      </c>
      <c r="F271" s="153">
        <v>1.3333333333333333</v>
      </c>
    </row>
    <row r="272" spans="1:6" x14ac:dyDescent="0.25">
      <c r="A272" s="250"/>
      <c r="B272" s="157" t="s">
        <v>2415</v>
      </c>
      <c r="C272" s="150">
        <v>0</v>
      </c>
      <c r="D272" s="150">
        <v>0</v>
      </c>
      <c r="E272" s="150">
        <v>0</v>
      </c>
      <c r="F272" s="153">
        <v>0.66666666666666663</v>
      </c>
    </row>
    <row r="273" spans="1:6" x14ac:dyDescent="0.25">
      <c r="A273" s="250"/>
      <c r="B273" s="157" t="s">
        <v>2358</v>
      </c>
      <c r="C273" s="150">
        <v>0</v>
      </c>
      <c r="D273" s="150">
        <v>0</v>
      </c>
      <c r="E273" s="150">
        <v>0</v>
      </c>
      <c r="F273" s="153">
        <v>0</v>
      </c>
    </row>
    <row r="274" spans="1:6" x14ac:dyDescent="0.25">
      <c r="A274" s="250"/>
      <c r="B274" s="157" t="s">
        <v>2359</v>
      </c>
      <c r="C274" s="150">
        <v>0</v>
      </c>
      <c r="D274" s="150">
        <v>0</v>
      </c>
      <c r="E274" s="150">
        <v>0</v>
      </c>
      <c r="F274" s="153">
        <v>0</v>
      </c>
    </row>
    <row r="275" spans="1:6" x14ac:dyDescent="0.25">
      <c r="A275" s="250"/>
      <c r="B275" s="157" t="s">
        <v>2360</v>
      </c>
      <c r="C275" s="150">
        <v>0</v>
      </c>
      <c r="D275" s="150">
        <v>0</v>
      </c>
      <c r="E275" s="150">
        <v>0</v>
      </c>
      <c r="F275" s="153">
        <v>0</v>
      </c>
    </row>
    <row r="276" spans="1:6" x14ac:dyDescent="0.25">
      <c r="A276" s="250"/>
      <c r="B276" s="157" t="s">
        <v>2361</v>
      </c>
      <c r="C276" s="150">
        <v>0</v>
      </c>
      <c r="D276" s="150">
        <v>0</v>
      </c>
      <c r="E276" s="150">
        <v>0</v>
      </c>
      <c r="F276" s="153">
        <v>0</v>
      </c>
    </row>
    <row r="277" spans="1:6" x14ac:dyDescent="0.25">
      <c r="A277" s="250"/>
      <c r="B277" s="157" t="s">
        <v>2255</v>
      </c>
      <c r="C277" s="150">
        <v>14</v>
      </c>
      <c r="D277" s="150">
        <v>14</v>
      </c>
      <c r="E277" s="150">
        <v>14</v>
      </c>
      <c r="F277" s="153">
        <v>14</v>
      </c>
    </row>
    <row r="278" spans="1:6" x14ac:dyDescent="0.25">
      <c r="A278" s="250"/>
      <c r="B278" s="157" t="s">
        <v>2384</v>
      </c>
      <c r="C278" s="150">
        <v>5.4</v>
      </c>
      <c r="D278" s="150">
        <v>5.4</v>
      </c>
      <c r="E278" s="150">
        <v>5.4</v>
      </c>
      <c r="F278" s="153">
        <v>5.4</v>
      </c>
    </row>
    <row r="279" spans="1:6" x14ac:dyDescent="0.25">
      <c r="A279" s="250"/>
      <c r="B279" s="157" t="s">
        <v>2385</v>
      </c>
      <c r="C279" s="150">
        <v>0.6</v>
      </c>
      <c r="D279" s="150">
        <v>0.6</v>
      </c>
      <c r="E279" s="150">
        <v>0.6</v>
      </c>
      <c r="F279" s="153">
        <v>0.6</v>
      </c>
    </row>
    <row r="280" spans="1:6" x14ac:dyDescent="0.25">
      <c r="A280" s="250"/>
      <c r="B280" s="157" t="s">
        <v>2260</v>
      </c>
      <c r="C280" s="150">
        <v>0</v>
      </c>
      <c r="D280" s="150">
        <v>0</v>
      </c>
      <c r="E280" s="150">
        <v>0</v>
      </c>
      <c r="F280" s="153">
        <v>0</v>
      </c>
    </row>
    <row r="281" spans="1:6" ht="15.75" thickBot="1" x14ac:dyDescent="0.3">
      <c r="A281" s="255"/>
      <c r="B281" s="159" t="s">
        <v>2386</v>
      </c>
      <c r="C281" s="160">
        <v>0</v>
      </c>
      <c r="D281" s="160">
        <v>0</v>
      </c>
      <c r="E281" s="160">
        <v>0</v>
      </c>
      <c r="F281" s="161">
        <v>0</v>
      </c>
    </row>
    <row r="282" spans="1:6" x14ac:dyDescent="0.25">
      <c r="A282" s="249" t="s">
        <v>2234</v>
      </c>
      <c r="B282" s="156" t="s">
        <v>2261</v>
      </c>
      <c r="C282" s="151">
        <v>19.600000000000001</v>
      </c>
      <c r="D282" s="151">
        <v>21</v>
      </c>
      <c r="E282" s="151">
        <v>21</v>
      </c>
      <c r="F282" s="152">
        <v>21</v>
      </c>
    </row>
    <row r="283" spans="1:6" x14ac:dyDescent="0.25">
      <c r="A283" s="250"/>
      <c r="B283" s="157" t="s">
        <v>2354</v>
      </c>
      <c r="C283" s="150">
        <v>8.4</v>
      </c>
      <c r="D283" s="150">
        <v>9</v>
      </c>
      <c r="E283" s="150">
        <v>9</v>
      </c>
      <c r="F283" s="153">
        <v>9</v>
      </c>
    </row>
    <row r="284" spans="1:6" x14ac:dyDescent="0.25">
      <c r="A284" s="250"/>
      <c r="B284" s="157" t="s">
        <v>2355</v>
      </c>
      <c r="C284" s="150">
        <v>0</v>
      </c>
      <c r="D284" s="150">
        <v>0</v>
      </c>
      <c r="E284" s="150">
        <v>0</v>
      </c>
      <c r="F284" s="153">
        <v>0</v>
      </c>
    </row>
    <row r="285" spans="1:6" x14ac:dyDescent="0.25">
      <c r="A285" s="250"/>
      <c r="B285" s="157" t="s">
        <v>2251</v>
      </c>
      <c r="C285" s="150">
        <v>2.8</v>
      </c>
      <c r="D285" s="150">
        <v>1.4</v>
      </c>
      <c r="E285" s="150">
        <v>1.4</v>
      </c>
      <c r="F285" s="153">
        <v>0.84000000000000008</v>
      </c>
    </row>
    <row r="286" spans="1:6" x14ac:dyDescent="0.25">
      <c r="A286" s="250"/>
      <c r="B286" s="157" t="s">
        <v>2356</v>
      </c>
      <c r="C286" s="150">
        <v>1.2</v>
      </c>
      <c r="D286" s="150">
        <v>0.6</v>
      </c>
      <c r="E286" s="150">
        <v>0.6</v>
      </c>
      <c r="F286" s="153">
        <v>0.36</v>
      </c>
    </row>
    <row r="287" spans="1:6" x14ac:dyDescent="0.25">
      <c r="A287" s="250"/>
      <c r="B287" s="157" t="s">
        <v>2357</v>
      </c>
      <c r="C287" s="150">
        <v>0</v>
      </c>
      <c r="D287" s="150">
        <v>0</v>
      </c>
      <c r="E287" s="150">
        <v>0</v>
      </c>
      <c r="F287" s="153">
        <v>0</v>
      </c>
    </row>
    <row r="288" spans="1:6" x14ac:dyDescent="0.25">
      <c r="A288" s="250"/>
      <c r="B288" s="157" t="s">
        <v>2263</v>
      </c>
      <c r="C288" s="150">
        <v>0</v>
      </c>
      <c r="D288" s="150">
        <v>0</v>
      </c>
      <c r="E288" s="150">
        <v>0</v>
      </c>
      <c r="F288" s="153">
        <v>0.53333333333333333</v>
      </c>
    </row>
    <row r="289" spans="1:6" x14ac:dyDescent="0.25">
      <c r="A289" s="250"/>
      <c r="B289" s="157" t="s">
        <v>2415</v>
      </c>
      <c r="C289" s="150">
        <v>0</v>
      </c>
      <c r="D289" s="150">
        <v>0</v>
      </c>
      <c r="E289" s="150">
        <v>0</v>
      </c>
      <c r="F289" s="153">
        <v>0.26666666666666666</v>
      </c>
    </row>
    <row r="290" spans="1:6" x14ac:dyDescent="0.25">
      <c r="A290" s="250"/>
      <c r="B290" s="157" t="s">
        <v>2358</v>
      </c>
      <c r="C290" s="150">
        <v>24</v>
      </c>
      <c r="D290" s="150">
        <v>24</v>
      </c>
      <c r="E290" s="150">
        <v>24</v>
      </c>
      <c r="F290" s="153">
        <v>24</v>
      </c>
    </row>
    <row r="291" spans="1:6" x14ac:dyDescent="0.25">
      <c r="A291" s="250"/>
      <c r="B291" s="157" t="s">
        <v>2359</v>
      </c>
      <c r="C291" s="150">
        <v>16</v>
      </c>
      <c r="D291" s="150">
        <v>16</v>
      </c>
      <c r="E291" s="150">
        <v>16</v>
      </c>
      <c r="F291" s="153">
        <v>16</v>
      </c>
    </row>
    <row r="292" spans="1:6" x14ac:dyDescent="0.25">
      <c r="A292" s="250"/>
      <c r="B292" s="157" t="s">
        <v>2360</v>
      </c>
      <c r="C292" s="150">
        <v>8</v>
      </c>
      <c r="D292" s="150">
        <v>8</v>
      </c>
      <c r="E292" s="150">
        <v>8</v>
      </c>
      <c r="F292" s="153">
        <v>8</v>
      </c>
    </row>
    <row r="293" spans="1:6" x14ac:dyDescent="0.25">
      <c r="A293" s="250"/>
      <c r="B293" s="157" t="s">
        <v>2361</v>
      </c>
      <c r="C293" s="150">
        <v>0</v>
      </c>
      <c r="D293" s="150">
        <v>0</v>
      </c>
      <c r="E293" s="150">
        <v>0</v>
      </c>
      <c r="F293" s="153">
        <v>0</v>
      </c>
    </row>
    <row r="294" spans="1:6" x14ac:dyDescent="0.25">
      <c r="A294" s="250"/>
      <c r="B294" s="157" t="s">
        <v>2255</v>
      </c>
      <c r="C294" s="150">
        <v>5.6</v>
      </c>
      <c r="D294" s="150">
        <v>5.6</v>
      </c>
      <c r="E294" s="150">
        <v>5.6</v>
      </c>
      <c r="F294" s="153">
        <v>5.6</v>
      </c>
    </row>
    <row r="295" spans="1:6" x14ac:dyDescent="0.25">
      <c r="A295" s="250"/>
      <c r="B295" s="157" t="s">
        <v>2384</v>
      </c>
      <c r="C295" s="150">
        <v>2.4</v>
      </c>
      <c r="D295" s="150">
        <v>2.4</v>
      </c>
      <c r="E295" s="150">
        <v>2.4</v>
      </c>
      <c r="F295" s="153">
        <v>2.4</v>
      </c>
    </row>
    <row r="296" spans="1:6" x14ac:dyDescent="0.25">
      <c r="A296" s="250"/>
      <c r="B296" s="157" t="s">
        <v>2385</v>
      </c>
      <c r="C296" s="150">
        <v>0</v>
      </c>
      <c r="D296" s="150">
        <v>0</v>
      </c>
      <c r="E296" s="150">
        <v>0</v>
      </c>
      <c r="F296" s="153">
        <v>0</v>
      </c>
    </row>
    <row r="297" spans="1:6" x14ac:dyDescent="0.25">
      <c r="A297" s="250"/>
      <c r="B297" s="157" t="s">
        <v>2260</v>
      </c>
      <c r="C297" s="150">
        <v>0</v>
      </c>
      <c r="D297" s="150">
        <v>0</v>
      </c>
      <c r="E297" s="150">
        <v>0</v>
      </c>
      <c r="F297" s="153">
        <v>0</v>
      </c>
    </row>
    <row r="298" spans="1:6" x14ac:dyDescent="0.25">
      <c r="A298" s="250"/>
      <c r="B298" s="157" t="s">
        <v>2386</v>
      </c>
      <c r="C298" s="150">
        <v>0</v>
      </c>
      <c r="D298" s="150">
        <v>0</v>
      </c>
      <c r="E298" s="150">
        <v>0</v>
      </c>
      <c r="F298" s="153">
        <v>0</v>
      </c>
    </row>
    <row r="299" spans="1:6" x14ac:dyDescent="0.25">
      <c r="A299" s="250"/>
      <c r="B299" s="157" t="s">
        <v>2387</v>
      </c>
      <c r="C299" s="150">
        <v>0</v>
      </c>
      <c r="D299" s="150">
        <v>0</v>
      </c>
      <c r="E299" s="150">
        <v>0</v>
      </c>
      <c r="F299" s="153">
        <v>0</v>
      </c>
    </row>
    <row r="300" spans="1:6" x14ac:dyDescent="0.25">
      <c r="A300" s="250"/>
      <c r="B300" s="157" t="s">
        <v>2388</v>
      </c>
      <c r="C300" s="150">
        <v>0</v>
      </c>
      <c r="D300" s="150">
        <v>0</v>
      </c>
      <c r="E300" s="150">
        <v>0</v>
      </c>
      <c r="F300" s="153">
        <v>0</v>
      </c>
    </row>
    <row r="301" spans="1:6" x14ac:dyDescent="0.25">
      <c r="A301" s="250"/>
      <c r="B301" s="157" t="s">
        <v>2389</v>
      </c>
      <c r="C301" s="150">
        <v>0</v>
      </c>
      <c r="D301" s="150">
        <v>0</v>
      </c>
      <c r="E301" s="150">
        <v>0</v>
      </c>
      <c r="F301" s="153">
        <v>0</v>
      </c>
    </row>
    <row r="302" spans="1:6" x14ac:dyDescent="0.25">
      <c r="A302" s="250"/>
      <c r="B302" s="157" t="s">
        <v>2390</v>
      </c>
      <c r="C302" s="150">
        <v>6</v>
      </c>
      <c r="D302" s="150">
        <v>6</v>
      </c>
      <c r="E302" s="150">
        <v>6</v>
      </c>
      <c r="F302" s="153">
        <v>6</v>
      </c>
    </row>
    <row r="303" spans="1:6" x14ac:dyDescent="0.25">
      <c r="A303" s="250"/>
      <c r="B303" s="157" t="s">
        <v>2391</v>
      </c>
      <c r="C303" s="150">
        <v>4</v>
      </c>
      <c r="D303" s="150">
        <v>4</v>
      </c>
      <c r="E303" s="150">
        <v>4</v>
      </c>
      <c r="F303" s="153">
        <v>4</v>
      </c>
    </row>
    <row r="304" spans="1:6" x14ac:dyDescent="0.25">
      <c r="A304" s="250"/>
      <c r="B304" s="157" t="s">
        <v>2392</v>
      </c>
      <c r="C304" s="150">
        <v>2</v>
      </c>
      <c r="D304" s="150">
        <v>2</v>
      </c>
      <c r="E304" s="150">
        <v>2</v>
      </c>
      <c r="F304" s="153">
        <v>2</v>
      </c>
    </row>
    <row r="305" spans="1:6" ht="15.75" thickBot="1" x14ac:dyDescent="0.3">
      <c r="A305" s="255"/>
      <c r="B305" s="159" t="s">
        <v>2393</v>
      </c>
      <c r="C305" s="160">
        <v>0</v>
      </c>
      <c r="D305" s="160">
        <v>0</v>
      </c>
      <c r="E305" s="160">
        <v>0</v>
      </c>
      <c r="F305" s="161">
        <v>0</v>
      </c>
    </row>
    <row r="306" spans="1:6" x14ac:dyDescent="0.25">
      <c r="A306" s="249" t="s">
        <v>2235</v>
      </c>
      <c r="B306" s="156" t="s">
        <v>2261</v>
      </c>
      <c r="C306" s="151">
        <v>19.600000000000001</v>
      </c>
      <c r="D306" s="151">
        <v>21</v>
      </c>
      <c r="E306" s="151">
        <v>21</v>
      </c>
      <c r="F306" s="152">
        <v>21</v>
      </c>
    </row>
    <row r="307" spans="1:6" x14ac:dyDescent="0.25">
      <c r="A307" s="250"/>
      <c r="B307" s="157" t="s">
        <v>2354</v>
      </c>
      <c r="C307" s="150">
        <v>8.4</v>
      </c>
      <c r="D307" s="150">
        <v>9</v>
      </c>
      <c r="E307" s="150">
        <v>9</v>
      </c>
      <c r="F307" s="153">
        <v>9</v>
      </c>
    </row>
    <row r="308" spans="1:6" x14ac:dyDescent="0.25">
      <c r="A308" s="250"/>
      <c r="B308" s="157" t="s">
        <v>2355</v>
      </c>
      <c r="C308" s="150">
        <v>0</v>
      </c>
      <c r="D308" s="150">
        <v>0</v>
      </c>
      <c r="E308" s="150">
        <v>0</v>
      </c>
      <c r="F308" s="153">
        <v>0</v>
      </c>
    </row>
    <row r="309" spans="1:6" x14ac:dyDescent="0.25">
      <c r="A309" s="250"/>
      <c r="B309" s="157" t="s">
        <v>2251</v>
      </c>
      <c r="C309" s="150">
        <v>2.8</v>
      </c>
      <c r="D309" s="150">
        <v>1.4</v>
      </c>
      <c r="E309" s="150">
        <v>1.4</v>
      </c>
      <c r="F309" s="153">
        <v>0.84000000000000008</v>
      </c>
    </row>
    <row r="310" spans="1:6" x14ac:dyDescent="0.25">
      <c r="A310" s="250"/>
      <c r="B310" s="157" t="s">
        <v>2356</v>
      </c>
      <c r="C310" s="150">
        <v>1.2</v>
      </c>
      <c r="D310" s="150">
        <v>0.6</v>
      </c>
      <c r="E310" s="150">
        <v>0.6</v>
      </c>
      <c r="F310" s="153">
        <v>0.36</v>
      </c>
    </row>
    <row r="311" spans="1:6" x14ac:dyDescent="0.25">
      <c r="A311" s="250"/>
      <c r="B311" s="157" t="s">
        <v>2357</v>
      </c>
      <c r="C311" s="150">
        <v>0</v>
      </c>
      <c r="D311" s="150">
        <v>0</v>
      </c>
      <c r="E311" s="150">
        <v>0</v>
      </c>
      <c r="F311" s="153">
        <v>0</v>
      </c>
    </row>
    <row r="312" spans="1:6" x14ac:dyDescent="0.25">
      <c r="A312" s="250"/>
      <c r="B312" s="157" t="s">
        <v>2263</v>
      </c>
      <c r="C312" s="150">
        <v>0</v>
      </c>
      <c r="D312" s="150">
        <v>0</v>
      </c>
      <c r="E312" s="150">
        <v>0</v>
      </c>
      <c r="F312" s="153">
        <v>0.53333333333333333</v>
      </c>
    </row>
    <row r="313" spans="1:6" x14ac:dyDescent="0.25">
      <c r="A313" s="250"/>
      <c r="B313" s="157" t="s">
        <v>2415</v>
      </c>
      <c r="C313" s="150">
        <v>0</v>
      </c>
      <c r="D313" s="150">
        <v>0</v>
      </c>
      <c r="E313" s="150">
        <v>0</v>
      </c>
      <c r="F313" s="153">
        <v>0.26666666666666666</v>
      </c>
    </row>
    <row r="314" spans="1:6" x14ac:dyDescent="0.25">
      <c r="A314" s="250"/>
      <c r="B314" s="157" t="s">
        <v>2358</v>
      </c>
      <c r="C314" s="150">
        <v>24</v>
      </c>
      <c r="D314" s="150">
        <v>24</v>
      </c>
      <c r="E314" s="150">
        <v>24</v>
      </c>
      <c r="F314" s="153">
        <v>24</v>
      </c>
    </row>
    <row r="315" spans="1:6" x14ac:dyDescent="0.25">
      <c r="A315" s="250"/>
      <c r="B315" s="157" t="s">
        <v>2359</v>
      </c>
      <c r="C315" s="150">
        <v>16</v>
      </c>
      <c r="D315" s="150">
        <v>16</v>
      </c>
      <c r="E315" s="150">
        <v>16</v>
      </c>
      <c r="F315" s="153">
        <v>16</v>
      </c>
    </row>
    <row r="316" spans="1:6" x14ac:dyDescent="0.25">
      <c r="A316" s="250"/>
      <c r="B316" s="157" t="s">
        <v>2360</v>
      </c>
      <c r="C316" s="150">
        <v>8</v>
      </c>
      <c r="D316" s="150">
        <v>8</v>
      </c>
      <c r="E316" s="150">
        <v>8</v>
      </c>
      <c r="F316" s="153">
        <v>8</v>
      </c>
    </row>
    <row r="317" spans="1:6" x14ac:dyDescent="0.25">
      <c r="A317" s="250"/>
      <c r="B317" s="157" t="s">
        <v>2361</v>
      </c>
      <c r="C317" s="150">
        <v>0</v>
      </c>
      <c r="D317" s="150">
        <v>0</v>
      </c>
      <c r="E317" s="150">
        <v>0</v>
      </c>
      <c r="F317" s="153">
        <v>0</v>
      </c>
    </row>
    <row r="318" spans="1:6" x14ac:dyDescent="0.25">
      <c r="A318" s="250"/>
      <c r="B318" s="157" t="s">
        <v>2255</v>
      </c>
      <c r="C318" s="150">
        <v>5.6</v>
      </c>
      <c r="D318" s="150">
        <v>5.6</v>
      </c>
      <c r="E318" s="150">
        <v>5.6</v>
      </c>
      <c r="F318" s="153">
        <v>5.6</v>
      </c>
    </row>
    <row r="319" spans="1:6" x14ac:dyDescent="0.25">
      <c r="A319" s="250"/>
      <c r="B319" s="157" t="s">
        <v>2384</v>
      </c>
      <c r="C319" s="150">
        <v>2.4</v>
      </c>
      <c r="D319" s="150">
        <v>2.4</v>
      </c>
      <c r="E319" s="150">
        <v>2.4</v>
      </c>
      <c r="F319" s="153">
        <v>2.4</v>
      </c>
    </row>
    <row r="320" spans="1:6" x14ac:dyDescent="0.25">
      <c r="A320" s="250"/>
      <c r="B320" s="157" t="s">
        <v>2385</v>
      </c>
      <c r="C320" s="150">
        <v>0</v>
      </c>
      <c r="D320" s="150">
        <v>0</v>
      </c>
      <c r="E320" s="150">
        <v>0</v>
      </c>
      <c r="F320" s="153">
        <v>0</v>
      </c>
    </row>
    <row r="321" spans="1:6" x14ac:dyDescent="0.25">
      <c r="A321" s="250"/>
      <c r="B321" s="157" t="s">
        <v>2260</v>
      </c>
      <c r="C321" s="150">
        <v>0</v>
      </c>
      <c r="D321" s="150">
        <v>0</v>
      </c>
      <c r="E321" s="150">
        <v>0</v>
      </c>
      <c r="F321" s="153">
        <v>0</v>
      </c>
    </row>
    <row r="322" spans="1:6" x14ac:dyDescent="0.25">
      <c r="A322" s="250"/>
      <c r="B322" s="157" t="s">
        <v>2386</v>
      </c>
      <c r="C322" s="150">
        <v>0</v>
      </c>
      <c r="D322" s="150">
        <v>0</v>
      </c>
      <c r="E322" s="150">
        <v>0</v>
      </c>
      <c r="F322" s="153">
        <v>0</v>
      </c>
    </row>
    <row r="323" spans="1:6" x14ac:dyDescent="0.25">
      <c r="A323" s="250"/>
      <c r="B323" s="157" t="s">
        <v>2387</v>
      </c>
      <c r="C323" s="150">
        <v>0</v>
      </c>
      <c r="D323" s="150">
        <v>0</v>
      </c>
      <c r="E323" s="150">
        <v>0</v>
      </c>
      <c r="F323" s="153">
        <v>0</v>
      </c>
    </row>
    <row r="324" spans="1:6" x14ac:dyDescent="0.25">
      <c r="A324" s="250"/>
      <c r="B324" s="157" t="s">
        <v>2388</v>
      </c>
      <c r="C324" s="150">
        <v>0</v>
      </c>
      <c r="D324" s="150">
        <v>0</v>
      </c>
      <c r="E324" s="150">
        <v>0</v>
      </c>
      <c r="F324" s="153">
        <v>0</v>
      </c>
    </row>
    <row r="325" spans="1:6" x14ac:dyDescent="0.25">
      <c r="A325" s="250"/>
      <c r="B325" s="157" t="s">
        <v>2389</v>
      </c>
      <c r="C325" s="150">
        <v>0</v>
      </c>
      <c r="D325" s="150">
        <v>0</v>
      </c>
      <c r="E325" s="150">
        <v>0</v>
      </c>
      <c r="F325" s="153">
        <v>0</v>
      </c>
    </row>
    <row r="326" spans="1:6" x14ac:dyDescent="0.25">
      <c r="A326" s="250"/>
      <c r="B326" s="157" t="s">
        <v>2390</v>
      </c>
      <c r="C326" s="150">
        <v>6</v>
      </c>
      <c r="D326" s="150">
        <v>6</v>
      </c>
      <c r="E326" s="150">
        <v>6</v>
      </c>
      <c r="F326" s="153">
        <v>6</v>
      </c>
    </row>
    <row r="327" spans="1:6" x14ac:dyDescent="0.25">
      <c r="A327" s="250"/>
      <c r="B327" s="157" t="s">
        <v>2391</v>
      </c>
      <c r="C327" s="150">
        <v>4</v>
      </c>
      <c r="D327" s="150">
        <v>4</v>
      </c>
      <c r="E327" s="150">
        <v>4</v>
      </c>
      <c r="F327" s="153">
        <v>4</v>
      </c>
    </row>
    <row r="328" spans="1:6" x14ac:dyDescent="0.25">
      <c r="A328" s="250"/>
      <c r="B328" s="157" t="s">
        <v>2392</v>
      </c>
      <c r="C328" s="150">
        <v>2</v>
      </c>
      <c r="D328" s="150">
        <v>2</v>
      </c>
      <c r="E328" s="150">
        <v>2</v>
      </c>
      <c r="F328" s="153">
        <v>2</v>
      </c>
    </row>
    <row r="329" spans="1:6" ht="15.75" thickBot="1" x14ac:dyDescent="0.3">
      <c r="A329" s="255"/>
      <c r="B329" s="159" t="s">
        <v>2393</v>
      </c>
      <c r="C329" s="160">
        <v>0</v>
      </c>
      <c r="D329" s="160">
        <v>0</v>
      </c>
      <c r="E329" s="160">
        <v>0</v>
      </c>
      <c r="F329" s="161">
        <v>0</v>
      </c>
    </row>
    <row r="330" spans="1:6" x14ac:dyDescent="0.25">
      <c r="A330" s="259" t="s">
        <v>2322</v>
      </c>
      <c r="B330" s="169" t="s">
        <v>2261</v>
      </c>
      <c r="C330" s="164">
        <v>56</v>
      </c>
      <c r="D330" s="164">
        <v>59.5</v>
      </c>
      <c r="E330" s="164">
        <v>59.5</v>
      </c>
      <c r="F330" s="165">
        <v>59.5</v>
      </c>
    </row>
    <row r="331" spans="1:6" x14ac:dyDescent="0.25">
      <c r="A331" s="260"/>
      <c r="B331" s="170" t="s">
        <v>2354</v>
      </c>
      <c r="C331" s="163">
        <v>24</v>
      </c>
      <c r="D331" s="163">
        <v>25.5</v>
      </c>
      <c r="E331" s="163">
        <v>25.5</v>
      </c>
      <c r="F331" s="166">
        <v>25.5</v>
      </c>
    </row>
    <row r="332" spans="1:6" x14ac:dyDescent="0.25">
      <c r="A332" s="260"/>
      <c r="B332" s="170" t="s">
        <v>2355</v>
      </c>
      <c r="C332" s="163">
        <v>0</v>
      </c>
      <c r="D332" s="163">
        <v>0</v>
      </c>
      <c r="E332" s="163">
        <v>0</v>
      </c>
      <c r="F332" s="166">
        <v>0</v>
      </c>
    </row>
    <row r="333" spans="1:6" x14ac:dyDescent="0.25">
      <c r="A333" s="260"/>
      <c r="B333" s="170" t="s">
        <v>2251</v>
      </c>
      <c r="C333" s="163">
        <v>7</v>
      </c>
      <c r="D333" s="163">
        <v>3.5</v>
      </c>
      <c r="E333" s="163">
        <v>3.5</v>
      </c>
      <c r="F333" s="166">
        <v>2.1</v>
      </c>
    </row>
    <row r="334" spans="1:6" x14ac:dyDescent="0.25">
      <c r="A334" s="260"/>
      <c r="B334" s="170" t="s">
        <v>2356</v>
      </c>
      <c r="C334" s="163">
        <v>3</v>
      </c>
      <c r="D334" s="163">
        <v>1.5</v>
      </c>
      <c r="E334" s="163">
        <v>1.5</v>
      </c>
      <c r="F334" s="166">
        <v>0.9</v>
      </c>
    </row>
    <row r="335" spans="1:6" x14ac:dyDescent="0.25">
      <c r="A335" s="260"/>
      <c r="B335" s="170" t="s">
        <v>2357</v>
      </c>
      <c r="C335" s="163">
        <v>0</v>
      </c>
      <c r="D335" s="163">
        <v>0</v>
      </c>
      <c r="E335" s="163">
        <v>0</v>
      </c>
      <c r="F335" s="166">
        <v>0</v>
      </c>
    </row>
    <row r="336" spans="1:6" x14ac:dyDescent="0.25">
      <c r="A336" s="260"/>
      <c r="B336" s="170" t="s">
        <v>2263</v>
      </c>
      <c r="C336" s="163">
        <v>0</v>
      </c>
      <c r="D336" s="163">
        <v>0</v>
      </c>
      <c r="E336" s="163">
        <v>0</v>
      </c>
      <c r="F336" s="166">
        <v>1.3333333333333333</v>
      </c>
    </row>
    <row r="337" spans="1:6" x14ac:dyDescent="0.25">
      <c r="A337" s="260"/>
      <c r="B337" s="170" t="s">
        <v>2415</v>
      </c>
      <c r="C337" s="163">
        <v>0</v>
      </c>
      <c r="D337" s="163">
        <v>0</v>
      </c>
      <c r="E337" s="163">
        <v>0</v>
      </c>
      <c r="F337" s="166">
        <v>0.66666666666666663</v>
      </c>
    </row>
    <row r="338" spans="1:6" x14ac:dyDescent="0.25">
      <c r="A338" s="260"/>
      <c r="B338" s="170" t="s">
        <v>2358</v>
      </c>
      <c r="C338" s="163">
        <v>0</v>
      </c>
      <c r="D338" s="163">
        <v>0</v>
      </c>
      <c r="E338" s="163">
        <v>0</v>
      </c>
      <c r="F338" s="166">
        <v>0</v>
      </c>
    </row>
    <row r="339" spans="1:6" x14ac:dyDescent="0.25">
      <c r="A339" s="260"/>
      <c r="B339" s="170" t="s">
        <v>2359</v>
      </c>
      <c r="C339" s="163">
        <v>0</v>
      </c>
      <c r="D339" s="163">
        <v>0</v>
      </c>
      <c r="E339" s="163">
        <v>0</v>
      </c>
      <c r="F339" s="166">
        <v>0</v>
      </c>
    </row>
    <row r="340" spans="1:6" x14ac:dyDescent="0.25">
      <c r="A340" s="260"/>
      <c r="B340" s="170" t="s">
        <v>2360</v>
      </c>
      <c r="C340" s="163">
        <v>0</v>
      </c>
      <c r="D340" s="163">
        <v>0</v>
      </c>
      <c r="E340" s="163">
        <v>0</v>
      </c>
      <c r="F340" s="166">
        <v>0</v>
      </c>
    </row>
    <row r="341" spans="1:6" x14ac:dyDescent="0.25">
      <c r="A341" s="260"/>
      <c r="B341" s="170" t="s">
        <v>2361</v>
      </c>
      <c r="C341" s="163">
        <v>0</v>
      </c>
      <c r="D341" s="163">
        <v>0</v>
      </c>
      <c r="E341" s="163">
        <v>0</v>
      </c>
      <c r="F341" s="166">
        <v>0</v>
      </c>
    </row>
    <row r="342" spans="1:6" x14ac:dyDescent="0.25">
      <c r="A342" s="260"/>
      <c r="B342" s="170" t="s">
        <v>2362</v>
      </c>
      <c r="C342" s="163">
        <v>7</v>
      </c>
      <c r="D342" s="163">
        <v>7</v>
      </c>
      <c r="E342" s="163">
        <v>7</v>
      </c>
      <c r="F342" s="166">
        <v>7</v>
      </c>
    </row>
    <row r="343" spans="1:6" x14ac:dyDescent="0.25">
      <c r="A343" s="260"/>
      <c r="B343" s="170" t="s">
        <v>2363</v>
      </c>
      <c r="C343" s="163">
        <v>3</v>
      </c>
      <c r="D343" s="163">
        <v>3</v>
      </c>
      <c r="E343" s="163">
        <v>3</v>
      </c>
      <c r="F343" s="166">
        <v>3</v>
      </c>
    </row>
    <row r="344" spans="1:6" x14ac:dyDescent="0.25">
      <c r="A344" s="260"/>
      <c r="B344" s="170" t="s">
        <v>2364</v>
      </c>
      <c r="C344" s="163">
        <v>0</v>
      </c>
      <c r="D344" s="163">
        <v>0</v>
      </c>
      <c r="E344" s="163">
        <v>0</v>
      </c>
      <c r="F344" s="166">
        <v>0</v>
      </c>
    </row>
    <row r="345" spans="1:6" x14ac:dyDescent="0.25">
      <c r="A345" s="260"/>
      <c r="B345" s="170" t="s">
        <v>2259</v>
      </c>
      <c r="C345" s="163">
        <v>0</v>
      </c>
      <c r="D345" s="163">
        <v>0</v>
      </c>
      <c r="E345" s="163">
        <v>0</v>
      </c>
      <c r="F345" s="166">
        <v>0</v>
      </c>
    </row>
    <row r="346" spans="1:6" ht="15.75" thickBot="1" x14ac:dyDescent="0.3">
      <c r="A346" s="260"/>
      <c r="B346" s="172" t="s">
        <v>2365</v>
      </c>
      <c r="C346" s="173">
        <v>0</v>
      </c>
      <c r="D346" s="173">
        <v>0</v>
      </c>
      <c r="E346" s="173">
        <v>0</v>
      </c>
      <c r="F346" s="174">
        <v>0</v>
      </c>
    </row>
    <row r="347" spans="1:6" x14ac:dyDescent="0.25">
      <c r="A347" s="261" t="s">
        <v>2323</v>
      </c>
      <c r="B347" s="169" t="s">
        <v>2261</v>
      </c>
      <c r="C347" s="164">
        <v>44.8</v>
      </c>
      <c r="D347" s="164">
        <v>47.6</v>
      </c>
      <c r="E347" s="164">
        <v>47.6</v>
      </c>
      <c r="F347" s="165">
        <v>47.6</v>
      </c>
    </row>
    <row r="348" spans="1:6" x14ac:dyDescent="0.25">
      <c r="A348" s="262"/>
      <c r="B348" s="170" t="s">
        <v>2354</v>
      </c>
      <c r="C348" s="163">
        <v>19.2</v>
      </c>
      <c r="D348" s="163">
        <v>20.399999999999999</v>
      </c>
      <c r="E348" s="163">
        <v>20.399999999999999</v>
      </c>
      <c r="F348" s="166">
        <v>20.399999999999999</v>
      </c>
    </row>
    <row r="349" spans="1:6" x14ac:dyDescent="0.25">
      <c r="A349" s="262"/>
      <c r="B349" s="170" t="s">
        <v>2355</v>
      </c>
      <c r="C349" s="163">
        <v>0</v>
      </c>
      <c r="D349" s="163">
        <v>0</v>
      </c>
      <c r="E349" s="163">
        <v>0</v>
      </c>
      <c r="F349" s="166">
        <v>0</v>
      </c>
    </row>
    <row r="350" spans="1:6" x14ac:dyDescent="0.25">
      <c r="A350" s="262"/>
      <c r="B350" s="170" t="s">
        <v>2251</v>
      </c>
      <c r="C350" s="163">
        <v>5.6</v>
      </c>
      <c r="D350" s="163">
        <v>2.8</v>
      </c>
      <c r="E350" s="163">
        <v>2.8</v>
      </c>
      <c r="F350" s="166">
        <v>1.6800000000000002</v>
      </c>
    </row>
    <row r="351" spans="1:6" x14ac:dyDescent="0.25">
      <c r="A351" s="262"/>
      <c r="B351" s="170" t="s">
        <v>2356</v>
      </c>
      <c r="C351" s="163">
        <v>2.4</v>
      </c>
      <c r="D351" s="163">
        <v>1.2</v>
      </c>
      <c r="E351" s="163">
        <v>1.2</v>
      </c>
      <c r="F351" s="166">
        <v>0.72</v>
      </c>
    </row>
    <row r="352" spans="1:6" x14ac:dyDescent="0.25">
      <c r="A352" s="262"/>
      <c r="B352" s="170" t="s">
        <v>2357</v>
      </c>
      <c r="C352" s="163">
        <v>0</v>
      </c>
      <c r="D352" s="163">
        <v>0</v>
      </c>
      <c r="E352" s="163">
        <v>0</v>
      </c>
      <c r="F352" s="166">
        <v>0</v>
      </c>
    </row>
    <row r="353" spans="1:6" x14ac:dyDescent="0.25">
      <c r="A353" s="262"/>
      <c r="B353" s="170" t="s">
        <v>2263</v>
      </c>
      <c r="C353" s="163">
        <v>0</v>
      </c>
      <c r="D353" s="163">
        <v>0</v>
      </c>
      <c r="E353" s="163">
        <v>0</v>
      </c>
      <c r="F353" s="166">
        <v>1.0666666666666667</v>
      </c>
    </row>
    <row r="354" spans="1:6" x14ac:dyDescent="0.25">
      <c r="A354" s="262"/>
      <c r="B354" s="170" t="s">
        <v>2415</v>
      </c>
      <c r="C354" s="163">
        <v>0</v>
      </c>
      <c r="D354" s="163">
        <v>0</v>
      </c>
      <c r="E354" s="163">
        <v>0</v>
      </c>
      <c r="F354" s="166">
        <v>0.53333333333333333</v>
      </c>
    </row>
    <row r="355" spans="1:6" x14ac:dyDescent="0.25">
      <c r="A355" s="262"/>
      <c r="B355" s="170" t="s">
        <v>2358</v>
      </c>
      <c r="C355" s="163">
        <v>4.8</v>
      </c>
      <c r="D355" s="163">
        <v>4.8</v>
      </c>
      <c r="E355" s="163">
        <v>4.8</v>
      </c>
      <c r="F355" s="166">
        <v>4.8</v>
      </c>
    </row>
    <row r="356" spans="1:6" x14ac:dyDescent="0.25">
      <c r="A356" s="262"/>
      <c r="B356" s="170" t="s">
        <v>2359</v>
      </c>
      <c r="C356" s="163">
        <v>2</v>
      </c>
      <c r="D356" s="163">
        <v>2</v>
      </c>
      <c r="E356" s="163">
        <v>2</v>
      </c>
      <c r="F356" s="166">
        <v>2</v>
      </c>
    </row>
    <row r="357" spans="1:6" x14ac:dyDescent="0.25">
      <c r="A357" s="262"/>
      <c r="B357" s="170" t="s">
        <v>2360</v>
      </c>
      <c r="C357" s="163">
        <v>1.2</v>
      </c>
      <c r="D357" s="163">
        <v>1.2</v>
      </c>
      <c r="E357" s="163">
        <v>1.2</v>
      </c>
      <c r="F357" s="166">
        <v>1.2</v>
      </c>
    </row>
    <row r="358" spans="1:6" x14ac:dyDescent="0.25">
      <c r="A358" s="262"/>
      <c r="B358" s="170" t="s">
        <v>2361</v>
      </c>
      <c r="C358" s="163">
        <v>0</v>
      </c>
      <c r="D358" s="163">
        <v>0</v>
      </c>
      <c r="E358" s="163">
        <v>0</v>
      </c>
      <c r="F358" s="166">
        <v>0</v>
      </c>
    </row>
    <row r="359" spans="1:6" x14ac:dyDescent="0.25">
      <c r="A359" s="262"/>
      <c r="B359" s="170" t="s">
        <v>2362</v>
      </c>
      <c r="C359" s="163">
        <v>5.6</v>
      </c>
      <c r="D359" s="163">
        <v>5.6</v>
      </c>
      <c r="E359" s="163">
        <v>5.6</v>
      </c>
      <c r="F359" s="166">
        <v>5.6</v>
      </c>
    </row>
    <row r="360" spans="1:6" x14ac:dyDescent="0.25">
      <c r="A360" s="262"/>
      <c r="B360" s="170" t="s">
        <v>2363</v>
      </c>
      <c r="C360" s="163">
        <v>2.4</v>
      </c>
      <c r="D360" s="163">
        <v>2.4</v>
      </c>
      <c r="E360" s="163">
        <v>2.4</v>
      </c>
      <c r="F360" s="166">
        <v>2.4</v>
      </c>
    </row>
    <row r="361" spans="1:6" x14ac:dyDescent="0.25">
      <c r="A361" s="262"/>
      <c r="B361" s="170" t="s">
        <v>2364</v>
      </c>
      <c r="C361" s="163">
        <v>0</v>
      </c>
      <c r="D361" s="163">
        <v>0</v>
      </c>
      <c r="E361" s="163">
        <v>0</v>
      </c>
      <c r="F361" s="166">
        <v>0</v>
      </c>
    </row>
    <row r="362" spans="1:6" x14ac:dyDescent="0.25">
      <c r="A362" s="262"/>
      <c r="B362" s="170" t="s">
        <v>2259</v>
      </c>
      <c r="C362" s="163">
        <v>0</v>
      </c>
      <c r="D362" s="163">
        <v>0</v>
      </c>
      <c r="E362" s="163">
        <v>0</v>
      </c>
      <c r="F362" s="166">
        <v>0</v>
      </c>
    </row>
    <row r="363" spans="1:6" x14ac:dyDescent="0.25">
      <c r="A363" s="262"/>
      <c r="B363" s="170" t="s">
        <v>2365</v>
      </c>
      <c r="C363" s="163">
        <v>0</v>
      </c>
      <c r="D363" s="163">
        <v>0</v>
      </c>
      <c r="E363" s="163">
        <v>0</v>
      </c>
      <c r="F363" s="166">
        <v>0</v>
      </c>
    </row>
    <row r="364" spans="1:6" x14ac:dyDescent="0.25">
      <c r="A364" s="262"/>
      <c r="B364" s="170" t="s">
        <v>2366</v>
      </c>
      <c r="C364" s="163">
        <v>0</v>
      </c>
      <c r="D364" s="163">
        <v>0</v>
      </c>
      <c r="E364" s="163">
        <v>0</v>
      </c>
      <c r="F364" s="166">
        <v>0</v>
      </c>
    </row>
    <row r="365" spans="1:6" x14ac:dyDescent="0.25">
      <c r="A365" s="262"/>
      <c r="B365" s="170" t="s">
        <v>2367</v>
      </c>
      <c r="C365" s="163">
        <v>0</v>
      </c>
      <c r="D365" s="163">
        <v>0</v>
      </c>
      <c r="E365" s="163">
        <v>0</v>
      </c>
      <c r="F365" s="166">
        <v>0</v>
      </c>
    </row>
    <row r="366" spans="1:6" x14ac:dyDescent="0.25">
      <c r="A366" s="262"/>
      <c r="B366" s="170" t="s">
        <v>2368</v>
      </c>
      <c r="C366" s="163">
        <v>0</v>
      </c>
      <c r="D366" s="163">
        <v>0</v>
      </c>
      <c r="E366" s="163">
        <v>0</v>
      </c>
      <c r="F366" s="166">
        <v>0</v>
      </c>
    </row>
    <row r="367" spans="1:6" x14ac:dyDescent="0.25">
      <c r="A367" s="262"/>
      <c r="B367" s="170" t="s">
        <v>2369</v>
      </c>
      <c r="C367" s="163">
        <v>7.2</v>
      </c>
      <c r="D367" s="163">
        <v>7.2</v>
      </c>
      <c r="E367" s="163">
        <v>7.2</v>
      </c>
      <c r="F367" s="166">
        <v>7.2</v>
      </c>
    </row>
    <row r="368" spans="1:6" x14ac:dyDescent="0.25">
      <c r="A368" s="262"/>
      <c r="B368" s="170" t="s">
        <v>2370</v>
      </c>
      <c r="C368" s="163">
        <v>3</v>
      </c>
      <c r="D368" s="163">
        <v>3</v>
      </c>
      <c r="E368" s="163">
        <v>3</v>
      </c>
      <c r="F368" s="166">
        <v>3</v>
      </c>
    </row>
    <row r="369" spans="1:6" x14ac:dyDescent="0.25">
      <c r="A369" s="262"/>
      <c r="B369" s="170" t="s">
        <v>2371</v>
      </c>
      <c r="C369" s="163">
        <v>1.8</v>
      </c>
      <c r="D369" s="163">
        <v>1.8</v>
      </c>
      <c r="E369" s="163">
        <v>1.8</v>
      </c>
      <c r="F369" s="166">
        <v>1.8</v>
      </c>
    </row>
    <row r="370" spans="1:6" ht="15.75" thickBot="1" x14ac:dyDescent="0.3">
      <c r="A370" s="262"/>
      <c r="B370" s="172" t="s">
        <v>2372</v>
      </c>
      <c r="C370" s="173">
        <v>0</v>
      </c>
      <c r="D370" s="173">
        <v>0</v>
      </c>
      <c r="E370" s="173">
        <v>0</v>
      </c>
      <c r="F370" s="174">
        <v>0</v>
      </c>
    </row>
    <row r="371" spans="1:6" x14ac:dyDescent="0.25">
      <c r="A371" s="261" t="s">
        <v>2324</v>
      </c>
      <c r="B371" s="169" t="s">
        <v>2261</v>
      </c>
      <c r="C371" s="164">
        <v>44.8</v>
      </c>
      <c r="D371" s="164">
        <v>47.6</v>
      </c>
      <c r="E371" s="164">
        <v>47.6</v>
      </c>
      <c r="F371" s="165">
        <v>47.6</v>
      </c>
    </row>
    <row r="372" spans="1:6" x14ac:dyDescent="0.25">
      <c r="A372" s="262"/>
      <c r="B372" s="170" t="s">
        <v>2354</v>
      </c>
      <c r="C372" s="163">
        <v>19.2</v>
      </c>
      <c r="D372" s="163">
        <v>20.399999999999999</v>
      </c>
      <c r="E372" s="163">
        <v>20.399999999999999</v>
      </c>
      <c r="F372" s="166">
        <v>20.399999999999999</v>
      </c>
    </row>
    <row r="373" spans="1:6" x14ac:dyDescent="0.25">
      <c r="A373" s="262"/>
      <c r="B373" s="170" t="s">
        <v>2355</v>
      </c>
      <c r="C373" s="163">
        <v>0</v>
      </c>
      <c r="D373" s="163">
        <v>0</v>
      </c>
      <c r="E373" s="163">
        <v>0</v>
      </c>
      <c r="F373" s="166">
        <v>0</v>
      </c>
    </row>
    <row r="374" spans="1:6" x14ac:dyDescent="0.25">
      <c r="A374" s="262"/>
      <c r="B374" s="170" t="s">
        <v>2251</v>
      </c>
      <c r="C374" s="163">
        <v>5.6</v>
      </c>
      <c r="D374" s="163">
        <v>2.8</v>
      </c>
      <c r="E374" s="163">
        <v>2.8</v>
      </c>
      <c r="F374" s="166">
        <v>1.6800000000000002</v>
      </c>
    </row>
    <row r="375" spans="1:6" x14ac:dyDescent="0.25">
      <c r="A375" s="262"/>
      <c r="B375" s="170" t="s">
        <v>2356</v>
      </c>
      <c r="C375" s="163">
        <v>2.4</v>
      </c>
      <c r="D375" s="163">
        <v>1.2</v>
      </c>
      <c r="E375" s="163">
        <v>1.2</v>
      </c>
      <c r="F375" s="166">
        <v>0.72</v>
      </c>
    </row>
    <row r="376" spans="1:6" x14ac:dyDescent="0.25">
      <c r="A376" s="262"/>
      <c r="B376" s="170" t="s">
        <v>2357</v>
      </c>
      <c r="C376" s="163">
        <v>0</v>
      </c>
      <c r="D376" s="163">
        <v>0</v>
      </c>
      <c r="E376" s="163">
        <v>0</v>
      </c>
      <c r="F376" s="166">
        <v>0</v>
      </c>
    </row>
    <row r="377" spans="1:6" x14ac:dyDescent="0.25">
      <c r="A377" s="262"/>
      <c r="B377" s="170" t="s">
        <v>2263</v>
      </c>
      <c r="C377" s="163">
        <v>0</v>
      </c>
      <c r="D377" s="163">
        <v>0</v>
      </c>
      <c r="E377" s="163">
        <v>0</v>
      </c>
      <c r="F377" s="166">
        <v>1.0666666666666667</v>
      </c>
    </row>
    <row r="378" spans="1:6" x14ac:dyDescent="0.25">
      <c r="A378" s="262"/>
      <c r="B378" s="170" t="s">
        <v>2415</v>
      </c>
      <c r="C378" s="163">
        <v>0</v>
      </c>
      <c r="D378" s="163">
        <v>0</v>
      </c>
      <c r="E378" s="163">
        <v>0</v>
      </c>
      <c r="F378" s="166">
        <v>0.53333333333333333</v>
      </c>
    </row>
    <row r="379" spans="1:6" x14ac:dyDescent="0.25">
      <c r="A379" s="262"/>
      <c r="B379" s="170" t="s">
        <v>2358</v>
      </c>
      <c r="C379" s="163">
        <v>4.8</v>
      </c>
      <c r="D379" s="163">
        <v>4.8</v>
      </c>
      <c r="E379" s="163">
        <v>4.8</v>
      </c>
      <c r="F379" s="166">
        <v>4.8</v>
      </c>
    </row>
    <row r="380" spans="1:6" x14ac:dyDescent="0.25">
      <c r="A380" s="262"/>
      <c r="B380" s="170" t="s">
        <v>2359</v>
      </c>
      <c r="C380" s="163">
        <v>2</v>
      </c>
      <c r="D380" s="163">
        <v>2</v>
      </c>
      <c r="E380" s="163">
        <v>2</v>
      </c>
      <c r="F380" s="166">
        <v>2</v>
      </c>
    </row>
    <row r="381" spans="1:6" x14ac:dyDescent="0.25">
      <c r="A381" s="262"/>
      <c r="B381" s="170" t="s">
        <v>2360</v>
      </c>
      <c r="C381" s="163">
        <v>1.2</v>
      </c>
      <c r="D381" s="163">
        <v>1.2</v>
      </c>
      <c r="E381" s="163">
        <v>1.2</v>
      </c>
      <c r="F381" s="166">
        <v>1.2</v>
      </c>
    </row>
    <row r="382" spans="1:6" x14ac:dyDescent="0.25">
      <c r="A382" s="262"/>
      <c r="B382" s="170" t="s">
        <v>2361</v>
      </c>
      <c r="C382" s="163">
        <v>0</v>
      </c>
      <c r="D382" s="163">
        <v>0</v>
      </c>
      <c r="E382" s="163">
        <v>0</v>
      </c>
      <c r="F382" s="166">
        <v>0</v>
      </c>
    </row>
    <row r="383" spans="1:6" x14ac:dyDescent="0.25">
      <c r="A383" s="262"/>
      <c r="B383" s="170" t="s">
        <v>2362</v>
      </c>
      <c r="C383" s="163">
        <v>5.6</v>
      </c>
      <c r="D383" s="163">
        <v>5.6</v>
      </c>
      <c r="E383" s="163">
        <v>5.6</v>
      </c>
      <c r="F383" s="166">
        <v>5.6</v>
      </c>
    </row>
    <row r="384" spans="1:6" x14ac:dyDescent="0.25">
      <c r="A384" s="262"/>
      <c r="B384" s="170" t="s">
        <v>2363</v>
      </c>
      <c r="C384" s="163">
        <v>2.4</v>
      </c>
      <c r="D384" s="163">
        <v>2.4</v>
      </c>
      <c r="E384" s="163">
        <v>2.4</v>
      </c>
      <c r="F384" s="166">
        <v>2.4</v>
      </c>
    </row>
    <row r="385" spans="1:6" x14ac:dyDescent="0.25">
      <c r="A385" s="262"/>
      <c r="B385" s="170" t="s">
        <v>2364</v>
      </c>
      <c r="C385" s="163">
        <v>0</v>
      </c>
      <c r="D385" s="163">
        <v>0</v>
      </c>
      <c r="E385" s="163">
        <v>0</v>
      </c>
      <c r="F385" s="166">
        <v>0</v>
      </c>
    </row>
    <row r="386" spans="1:6" x14ac:dyDescent="0.25">
      <c r="A386" s="262"/>
      <c r="B386" s="170" t="s">
        <v>2259</v>
      </c>
      <c r="C386" s="163">
        <v>0</v>
      </c>
      <c r="D386" s="163">
        <v>0</v>
      </c>
      <c r="E386" s="163">
        <v>0</v>
      </c>
      <c r="F386" s="166">
        <v>0</v>
      </c>
    </row>
    <row r="387" spans="1:6" x14ac:dyDescent="0.25">
      <c r="A387" s="262"/>
      <c r="B387" s="170" t="s">
        <v>2365</v>
      </c>
      <c r="C387" s="163">
        <v>0</v>
      </c>
      <c r="D387" s="163">
        <v>0</v>
      </c>
      <c r="E387" s="163">
        <v>0</v>
      </c>
      <c r="F387" s="166">
        <v>0</v>
      </c>
    </row>
    <row r="388" spans="1:6" x14ac:dyDescent="0.25">
      <c r="A388" s="262"/>
      <c r="B388" s="170" t="s">
        <v>2366</v>
      </c>
      <c r="C388" s="163">
        <v>0</v>
      </c>
      <c r="D388" s="163">
        <v>0</v>
      </c>
      <c r="E388" s="163">
        <v>0</v>
      </c>
      <c r="F388" s="166">
        <v>0</v>
      </c>
    </row>
    <row r="389" spans="1:6" x14ac:dyDescent="0.25">
      <c r="A389" s="262"/>
      <c r="B389" s="170" t="s">
        <v>2367</v>
      </c>
      <c r="C389" s="163">
        <v>0</v>
      </c>
      <c r="D389" s="163">
        <v>0</v>
      </c>
      <c r="E389" s="163">
        <v>0</v>
      </c>
      <c r="F389" s="166">
        <v>0</v>
      </c>
    </row>
    <row r="390" spans="1:6" x14ac:dyDescent="0.25">
      <c r="A390" s="262"/>
      <c r="B390" s="170" t="s">
        <v>2368</v>
      </c>
      <c r="C390" s="163">
        <v>0</v>
      </c>
      <c r="D390" s="163">
        <v>0</v>
      </c>
      <c r="E390" s="163">
        <v>0</v>
      </c>
      <c r="F390" s="166">
        <v>0</v>
      </c>
    </row>
    <row r="391" spans="1:6" x14ac:dyDescent="0.25">
      <c r="A391" s="262"/>
      <c r="B391" s="170" t="s">
        <v>2369</v>
      </c>
      <c r="C391" s="163">
        <v>7.2</v>
      </c>
      <c r="D391" s="163">
        <v>7.2</v>
      </c>
      <c r="E391" s="163">
        <v>7.2</v>
      </c>
      <c r="F391" s="166">
        <v>7.2</v>
      </c>
    </row>
    <row r="392" spans="1:6" x14ac:dyDescent="0.25">
      <c r="A392" s="262"/>
      <c r="B392" s="170" t="s">
        <v>2370</v>
      </c>
      <c r="C392" s="163">
        <v>3</v>
      </c>
      <c r="D392" s="163">
        <v>3</v>
      </c>
      <c r="E392" s="163">
        <v>3</v>
      </c>
      <c r="F392" s="166">
        <v>3</v>
      </c>
    </row>
    <row r="393" spans="1:6" x14ac:dyDescent="0.25">
      <c r="A393" s="262"/>
      <c r="B393" s="170" t="s">
        <v>2371</v>
      </c>
      <c r="C393" s="163">
        <v>1.8</v>
      </c>
      <c r="D393" s="163">
        <v>1.8</v>
      </c>
      <c r="E393" s="163">
        <v>1.8</v>
      </c>
      <c r="F393" s="166">
        <v>1.8</v>
      </c>
    </row>
    <row r="394" spans="1:6" ht="15.75" thickBot="1" x14ac:dyDescent="0.3">
      <c r="A394" s="262"/>
      <c r="B394" s="172" t="s">
        <v>2372</v>
      </c>
      <c r="C394" s="173">
        <v>0</v>
      </c>
      <c r="D394" s="173">
        <v>0</v>
      </c>
      <c r="E394" s="173">
        <v>0</v>
      </c>
      <c r="F394" s="174">
        <v>0</v>
      </c>
    </row>
    <row r="395" spans="1:6" x14ac:dyDescent="0.25">
      <c r="A395" s="263" t="s">
        <v>2236</v>
      </c>
      <c r="B395" s="181" t="s">
        <v>2261</v>
      </c>
      <c r="C395" s="176">
        <v>59.5</v>
      </c>
      <c r="D395" s="176">
        <v>63</v>
      </c>
      <c r="E395" s="176">
        <v>63</v>
      </c>
      <c r="F395" s="177">
        <v>63</v>
      </c>
    </row>
    <row r="396" spans="1:6" x14ac:dyDescent="0.25">
      <c r="A396" s="264"/>
      <c r="B396" s="182" t="s">
        <v>2354</v>
      </c>
      <c r="C396" s="175">
        <v>25.5</v>
      </c>
      <c r="D396" s="175">
        <v>27</v>
      </c>
      <c r="E396" s="175">
        <v>27</v>
      </c>
      <c r="F396" s="178">
        <v>27</v>
      </c>
    </row>
    <row r="397" spans="1:6" x14ac:dyDescent="0.25">
      <c r="A397" s="264"/>
      <c r="B397" s="182" t="s">
        <v>2355</v>
      </c>
      <c r="C397" s="175">
        <v>0</v>
      </c>
      <c r="D397" s="175">
        <v>0</v>
      </c>
      <c r="E397" s="175">
        <v>0</v>
      </c>
      <c r="F397" s="178">
        <v>0</v>
      </c>
    </row>
    <row r="398" spans="1:6" x14ac:dyDescent="0.25">
      <c r="A398" s="264"/>
      <c r="B398" s="182" t="s">
        <v>2251</v>
      </c>
      <c r="C398" s="175">
        <v>8.4</v>
      </c>
      <c r="D398" s="175">
        <v>4.9000000000000004</v>
      </c>
      <c r="E398" s="175">
        <v>4.9000000000000004</v>
      </c>
      <c r="F398" s="178">
        <v>3.5</v>
      </c>
    </row>
    <row r="399" spans="1:6" x14ac:dyDescent="0.25">
      <c r="A399" s="264"/>
      <c r="B399" s="182" t="s">
        <v>2356</v>
      </c>
      <c r="C399" s="175">
        <v>3.6</v>
      </c>
      <c r="D399" s="175">
        <v>2.1</v>
      </c>
      <c r="E399" s="175">
        <v>2.1</v>
      </c>
      <c r="F399" s="178">
        <v>1.5</v>
      </c>
    </row>
    <row r="400" spans="1:6" x14ac:dyDescent="0.25">
      <c r="A400" s="264"/>
      <c r="B400" s="182" t="s">
        <v>2357</v>
      </c>
      <c r="C400" s="175">
        <v>0</v>
      </c>
      <c r="D400" s="175">
        <v>0</v>
      </c>
      <c r="E400" s="175">
        <v>0</v>
      </c>
      <c r="F400" s="178">
        <v>0</v>
      </c>
    </row>
    <row r="401" spans="1:6" x14ac:dyDescent="0.25">
      <c r="A401" s="264"/>
      <c r="B401" s="182" t="s">
        <v>2263</v>
      </c>
      <c r="C401" s="175">
        <v>2</v>
      </c>
      <c r="D401" s="175">
        <v>2</v>
      </c>
      <c r="E401" s="175">
        <v>2</v>
      </c>
      <c r="F401" s="178">
        <v>3.3333333333333335</v>
      </c>
    </row>
    <row r="402" spans="1:6" x14ac:dyDescent="0.25">
      <c r="A402" s="264"/>
      <c r="B402" s="182" t="s">
        <v>2415</v>
      </c>
      <c r="C402" s="175">
        <v>1</v>
      </c>
      <c r="D402" s="175">
        <v>1</v>
      </c>
      <c r="E402" s="175">
        <v>1</v>
      </c>
      <c r="F402" s="178">
        <v>1.6666666666666667</v>
      </c>
    </row>
    <row r="403" spans="1:6" x14ac:dyDescent="0.25">
      <c r="A403" s="264"/>
      <c r="B403" s="182" t="s">
        <v>2358</v>
      </c>
      <c r="C403" s="175">
        <v>0</v>
      </c>
      <c r="D403" s="175">
        <v>0</v>
      </c>
      <c r="E403" s="175">
        <v>0</v>
      </c>
      <c r="F403" s="178">
        <v>0</v>
      </c>
    </row>
    <row r="404" spans="1:6" x14ac:dyDescent="0.25">
      <c r="A404" s="264"/>
      <c r="B404" s="182" t="s">
        <v>2359</v>
      </c>
      <c r="C404" s="175">
        <v>0</v>
      </c>
      <c r="D404" s="175">
        <v>0</v>
      </c>
      <c r="E404" s="175">
        <v>0</v>
      </c>
      <c r="F404" s="178">
        <v>0</v>
      </c>
    </row>
    <row r="405" spans="1:6" x14ac:dyDescent="0.25">
      <c r="A405" s="264"/>
      <c r="B405" s="182" t="s">
        <v>2360</v>
      </c>
      <c r="C405" s="175">
        <v>0</v>
      </c>
      <c r="D405" s="175">
        <v>0</v>
      </c>
      <c r="E405" s="175">
        <v>0</v>
      </c>
      <c r="F405" s="178">
        <v>0</v>
      </c>
    </row>
    <row r="406" spans="1:6" x14ac:dyDescent="0.25">
      <c r="A406" s="264"/>
      <c r="B406" s="182" t="s">
        <v>2361</v>
      </c>
      <c r="C406" s="175">
        <v>0</v>
      </c>
      <c r="D406" s="175">
        <v>0</v>
      </c>
      <c r="E406" s="175">
        <v>0</v>
      </c>
      <c r="F406" s="178">
        <v>0</v>
      </c>
    </row>
    <row r="407" spans="1:6" x14ac:dyDescent="0.25">
      <c r="A407" s="264"/>
      <c r="B407" s="182" t="s">
        <v>2362</v>
      </c>
      <c r="C407" s="175">
        <v>0</v>
      </c>
      <c r="D407" s="175">
        <v>0</v>
      </c>
      <c r="E407" s="175">
        <v>0</v>
      </c>
      <c r="F407" s="178">
        <v>0</v>
      </c>
    </row>
    <row r="408" spans="1:6" x14ac:dyDescent="0.25">
      <c r="A408" s="264"/>
      <c r="B408" s="182" t="s">
        <v>2363</v>
      </c>
      <c r="C408" s="175">
        <v>0</v>
      </c>
      <c r="D408" s="175">
        <v>0</v>
      </c>
      <c r="E408" s="175">
        <v>0</v>
      </c>
      <c r="F408" s="178">
        <v>0</v>
      </c>
    </row>
    <row r="409" spans="1:6" x14ac:dyDescent="0.25">
      <c r="A409" s="264"/>
      <c r="B409" s="182" t="s">
        <v>2364</v>
      </c>
      <c r="C409" s="175">
        <v>0</v>
      </c>
      <c r="D409" s="175">
        <v>0</v>
      </c>
      <c r="E409" s="175">
        <v>0</v>
      </c>
      <c r="F409" s="178">
        <v>0</v>
      </c>
    </row>
    <row r="410" spans="1:6" x14ac:dyDescent="0.25">
      <c r="A410" s="264"/>
      <c r="B410" s="182" t="s">
        <v>2259</v>
      </c>
      <c r="C410" s="175">
        <v>0</v>
      </c>
      <c r="D410" s="175">
        <v>0</v>
      </c>
      <c r="E410" s="175">
        <v>0</v>
      </c>
      <c r="F410" s="178">
        <v>0</v>
      </c>
    </row>
    <row r="411" spans="1:6" ht="15.75" thickBot="1" x14ac:dyDescent="0.3">
      <c r="A411" s="265"/>
      <c r="B411" s="183" t="s">
        <v>2365</v>
      </c>
      <c r="C411" s="179">
        <v>0</v>
      </c>
      <c r="D411" s="179">
        <v>0</v>
      </c>
      <c r="E411" s="179">
        <v>0</v>
      </c>
      <c r="F411" s="180">
        <v>0</v>
      </c>
    </row>
    <row r="412" spans="1:6" x14ac:dyDescent="0.25">
      <c r="A412" s="256" t="s">
        <v>2237</v>
      </c>
      <c r="B412" s="181" t="s">
        <v>2261</v>
      </c>
      <c r="C412" s="176">
        <v>59.5</v>
      </c>
      <c r="D412" s="176">
        <v>63</v>
      </c>
      <c r="E412" s="176">
        <v>63</v>
      </c>
      <c r="F412" s="177">
        <v>63</v>
      </c>
    </row>
    <row r="413" spans="1:6" x14ac:dyDescent="0.25">
      <c r="A413" s="257"/>
      <c r="B413" s="182" t="s">
        <v>2354</v>
      </c>
      <c r="C413" s="175">
        <v>25.5</v>
      </c>
      <c r="D413" s="175">
        <v>27</v>
      </c>
      <c r="E413" s="175">
        <v>27</v>
      </c>
      <c r="F413" s="178">
        <v>27</v>
      </c>
    </row>
    <row r="414" spans="1:6" x14ac:dyDescent="0.25">
      <c r="A414" s="257"/>
      <c r="B414" s="182" t="s">
        <v>2355</v>
      </c>
      <c r="C414" s="175">
        <v>0</v>
      </c>
      <c r="D414" s="175">
        <v>0</v>
      </c>
      <c r="E414" s="175">
        <v>0</v>
      </c>
      <c r="F414" s="178">
        <v>0</v>
      </c>
    </row>
    <row r="415" spans="1:6" x14ac:dyDescent="0.25">
      <c r="A415" s="257"/>
      <c r="B415" s="182" t="s">
        <v>2251</v>
      </c>
      <c r="C415" s="175">
        <v>8.4</v>
      </c>
      <c r="D415" s="175">
        <v>4.9000000000000004</v>
      </c>
      <c r="E415" s="175">
        <v>4.9000000000000004</v>
      </c>
      <c r="F415" s="178">
        <v>3.5</v>
      </c>
    </row>
    <row r="416" spans="1:6" x14ac:dyDescent="0.25">
      <c r="A416" s="257"/>
      <c r="B416" s="182" t="s">
        <v>2356</v>
      </c>
      <c r="C416" s="175">
        <v>3.6</v>
      </c>
      <c r="D416" s="175">
        <v>2.1</v>
      </c>
      <c r="E416" s="175">
        <v>2.1</v>
      </c>
      <c r="F416" s="178">
        <v>1.5</v>
      </c>
    </row>
    <row r="417" spans="1:6" x14ac:dyDescent="0.25">
      <c r="A417" s="257"/>
      <c r="B417" s="182" t="s">
        <v>2357</v>
      </c>
      <c r="C417" s="175">
        <v>0</v>
      </c>
      <c r="D417" s="175">
        <v>0</v>
      </c>
      <c r="E417" s="175">
        <v>0</v>
      </c>
      <c r="F417" s="178">
        <v>0</v>
      </c>
    </row>
    <row r="418" spans="1:6" x14ac:dyDescent="0.25">
      <c r="A418" s="257"/>
      <c r="B418" s="182" t="s">
        <v>2263</v>
      </c>
      <c r="C418" s="175">
        <v>2</v>
      </c>
      <c r="D418" s="175">
        <v>2</v>
      </c>
      <c r="E418" s="175">
        <v>2</v>
      </c>
      <c r="F418" s="178">
        <v>3.3333333333333335</v>
      </c>
    </row>
    <row r="419" spans="1:6" x14ac:dyDescent="0.25">
      <c r="A419" s="257"/>
      <c r="B419" s="182" t="s">
        <v>2415</v>
      </c>
      <c r="C419" s="175">
        <v>1</v>
      </c>
      <c r="D419" s="175">
        <v>1</v>
      </c>
      <c r="E419" s="175">
        <v>1</v>
      </c>
      <c r="F419" s="178">
        <v>1.6666666666666667</v>
      </c>
    </row>
    <row r="420" spans="1:6" x14ac:dyDescent="0.25">
      <c r="A420" s="257"/>
      <c r="B420" s="182" t="s">
        <v>2358</v>
      </c>
      <c r="C420" s="175">
        <v>0</v>
      </c>
      <c r="D420" s="175">
        <v>0</v>
      </c>
      <c r="E420" s="175">
        <v>0</v>
      </c>
      <c r="F420" s="178">
        <v>0</v>
      </c>
    </row>
    <row r="421" spans="1:6" x14ac:dyDescent="0.25">
      <c r="A421" s="257"/>
      <c r="B421" s="182" t="s">
        <v>2359</v>
      </c>
      <c r="C421" s="175">
        <v>0</v>
      </c>
      <c r="D421" s="175">
        <v>0</v>
      </c>
      <c r="E421" s="175">
        <v>0</v>
      </c>
      <c r="F421" s="178">
        <v>0</v>
      </c>
    </row>
    <row r="422" spans="1:6" x14ac:dyDescent="0.25">
      <c r="A422" s="257"/>
      <c r="B422" s="182" t="s">
        <v>2360</v>
      </c>
      <c r="C422" s="175">
        <v>0</v>
      </c>
      <c r="D422" s="175">
        <v>0</v>
      </c>
      <c r="E422" s="175">
        <v>0</v>
      </c>
      <c r="F422" s="178">
        <v>0</v>
      </c>
    </row>
    <row r="423" spans="1:6" x14ac:dyDescent="0.25">
      <c r="A423" s="257"/>
      <c r="B423" s="182" t="s">
        <v>2361</v>
      </c>
      <c r="C423" s="175">
        <v>0</v>
      </c>
      <c r="D423" s="175">
        <v>0</v>
      </c>
      <c r="E423" s="175">
        <v>0</v>
      </c>
      <c r="F423" s="178">
        <v>0</v>
      </c>
    </row>
    <row r="424" spans="1:6" x14ac:dyDescent="0.25">
      <c r="A424" s="257"/>
      <c r="B424" s="182" t="s">
        <v>2362</v>
      </c>
      <c r="C424" s="175">
        <v>0</v>
      </c>
      <c r="D424" s="175">
        <v>0</v>
      </c>
      <c r="E424" s="175">
        <v>0</v>
      </c>
      <c r="F424" s="178">
        <v>0</v>
      </c>
    </row>
    <row r="425" spans="1:6" x14ac:dyDescent="0.25">
      <c r="A425" s="257"/>
      <c r="B425" s="182" t="s">
        <v>2363</v>
      </c>
      <c r="C425" s="175">
        <v>0</v>
      </c>
      <c r="D425" s="175">
        <v>0</v>
      </c>
      <c r="E425" s="175">
        <v>0</v>
      </c>
      <c r="F425" s="178">
        <v>0</v>
      </c>
    </row>
    <row r="426" spans="1:6" x14ac:dyDescent="0.25">
      <c r="A426" s="257"/>
      <c r="B426" s="182" t="s">
        <v>2364</v>
      </c>
      <c r="C426" s="175">
        <v>0</v>
      </c>
      <c r="D426" s="175">
        <v>0</v>
      </c>
      <c r="E426" s="175">
        <v>0</v>
      </c>
      <c r="F426" s="178">
        <v>0</v>
      </c>
    </row>
    <row r="427" spans="1:6" x14ac:dyDescent="0.25">
      <c r="A427" s="257"/>
      <c r="B427" s="182" t="s">
        <v>2259</v>
      </c>
      <c r="C427" s="175">
        <v>0</v>
      </c>
      <c r="D427" s="175">
        <v>0</v>
      </c>
      <c r="E427" s="175">
        <v>0</v>
      </c>
      <c r="F427" s="178">
        <v>0</v>
      </c>
    </row>
    <row r="428" spans="1:6" x14ac:dyDescent="0.25">
      <c r="A428" s="257"/>
      <c r="B428" s="182" t="s">
        <v>2365</v>
      </c>
      <c r="C428" s="175">
        <v>0</v>
      </c>
      <c r="D428" s="175">
        <v>0</v>
      </c>
      <c r="E428" s="175">
        <v>0</v>
      </c>
      <c r="F428" s="178">
        <v>0</v>
      </c>
    </row>
    <row r="429" spans="1:6" x14ac:dyDescent="0.25">
      <c r="A429" s="257"/>
      <c r="B429" s="182" t="s">
        <v>2366</v>
      </c>
      <c r="C429" s="175">
        <v>0</v>
      </c>
      <c r="D429" s="175">
        <v>0</v>
      </c>
      <c r="E429" s="175">
        <v>0</v>
      </c>
      <c r="F429" s="178">
        <v>0</v>
      </c>
    </row>
    <row r="430" spans="1:6" x14ac:dyDescent="0.25">
      <c r="A430" s="257"/>
      <c r="B430" s="182" t="s">
        <v>2367</v>
      </c>
      <c r="C430" s="175">
        <v>0</v>
      </c>
      <c r="D430" s="175">
        <v>0</v>
      </c>
      <c r="E430" s="175">
        <v>0</v>
      </c>
      <c r="F430" s="178">
        <v>0</v>
      </c>
    </row>
    <row r="431" spans="1:6" x14ac:dyDescent="0.25">
      <c r="A431" s="257"/>
      <c r="B431" s="182" t="s">
        <v>2368</v>
      </c>
      <c r="C431" s="175">
        <v>0</v>
      </c>
      <c r="D431" s="175">
        <v>0</v>
      </c>
      <c r="E431" s="175">
        <v>0</v>
      </c>
      <c r="F431" s="178">
        <v>0</v>
      </c>
    </row>
    <row r="432" spans="1:6" x14ac:dyDescent="0.25">
      <c r="A432" s="257"/>
      <c r="B432" s="182" t="s">
        <v>2369</v>
      </c>
      <c r="C432" s="175">
        <v>0</v>
      </c>
      <c r="D432" s="175">
        <v>0</v>
      </c>
      <c r="E432" s="175">
        <v>0</v>
      </c>
      <c r="F432" s="178">
        <v>0</v>
      </c>
    </row>
    <row r="433" spans="1:6" x14ac:dyDescent="0.25">
      <c r="A433" s="257"/>
      <c r="B433" s="182" t="s">
        <v>2370</v>
      </c>
      <c r="C433" s="175">
        <v>0</v>
      </c>
      <c r="D433" s="175">
        <v>0</v>
      </c>
      <c r="E433" s="175">
        <v>0</v>
      </c>
      <c r="F433" s="178">
        <v>0</v>
      </c>
    </row>
    <row r="434" spans="1:6" x14ac:dyDescent="0.25">
      <c r="A434" s="257"/>
      <c r="B434" s="182" t="s">
        <v>2371</v>
      </c>
      <c r="C434" s="175">
        <v>0</v>
      </c>
      <c r="D434" s="175">
        <v>0</v>
      </c>
      <c r="E434" s="175">
        <v>0</v>
      </c>
      <c r="F434" s="178">
        <v>0</v>
      </c>
    </row>
    <row r="435" spans="1:6" ht="15.75" thickBot="1" x14ac:dyDescent="0.3">
      <c r="A435" s="257"/>
      <c r="B435" s="184" t="s">
        <v>2372</v>
      </c>
      <c r="C435" s="185">
        <v>0</v>
      </c>
      <c r="D435" s="185">
        <v>0</v>
      </c>
      <c r="E435" s="185">
        <v>0</v>
      </c>
      <c r="F435" s="186">
        <v>0</v>
      </c>
    </row>
    <row r="436" spans="1:6" x14ac:dyDescent="0.25">
      <c r="A436" s="256" t="s">
        <v>2238</v>
      </c>
      <c r="B436" s="181" t="s">
        <v>2261</v>
      </c>
      <c r="C436" s="176">
        <v>59.5</v>
      </c>
      <c r="D436" s="176">
        <v>63</v>
      </c>
      <c r="E436" s="176">
        <v>63</v>
      </c>
      <c r="F436" s="177">
        <v>63</v>
      </c>
    </row>
    <row r="437" spans="1:6" x14ac:dyDescent="0.25">
      <c r="A437" s="257"/>
      <c r="B437" s="182" t="s">
        <v>2354</v>
      </c>
      <c r="C437" s="175">
        <v>25.5</v>
      </c>
      <c r="D437" s="175">
        <v>27</v>
      </c>
      <c r="E437" s="175">
        <v>27</v>
      </c>
      <c r="F437" s="178">
        <v>27</v>
      </c>
    </row>
    <row r="438" spans="1:6" x14ac:dyDescent="0.25">
      <c r="A438" s="257"/>
      <c r="B438" s="182" t="s">
        <v>2355</v>
      </c>
      <c r="C438" s="175">
        <v>0</v>
      </c>
      <c r="D438" s="175">
        <v>0</v>
      </c>
      <c r="E438" s="175">
        <v>0</v>
      </c>
      <c r="F438" s="178">
        <v>0</v>
      </c>
    </row>
    <row r="439" spans="1:6" x14ac:dyDescent="0.25">
      <c r="A439" s="257"/>
      <c r="B439" s="182" t="s">
        <v>2251</v>
      </c>
      <c r="C439" s="175">
        <v>8.4</v>
      </c>
      <c r="D439" s="175">
        <v>4.9000000000000004</v>
      </c>
      <c r="E439" s="175">
        <v>4.9000000000000004</v>
      </c>
      <c r="F439" s="178">
        <v>3.5</v>
      </c>
    </row>
    <row r="440" spans="1:6" x14ac:dyDescent="0.25">
      <c r="A440" s="257"/>
      <c r="B440" s="182" t="s">
        <v>2356</v>
      </c>
      <c r="C440" s="175">
        <v>3.6</v>
      </c>
      <c r="D440" s="175">
        <v>2.1</v>
      </c>
      <c r="E440" s="175">
        <v>2.1</v>
      </c>
      <c r="F440" s="178">
        <v>1.5</v>
      </c>
    </row>
    <row r="441" spans="1:6" x14ac:dyDescent="0.25">
      <c r="A441" s="257"/>
      <c r="B441" s="182" t="s">
        <v>2357</v>
      </c>
      <c r="C441" s="175">
        <v>0</v>
      </c>
      <c r="D441" s="175">
        <v>0</v>
      </c>
      <c r="E441" s="175">
        <v>0</v>
      </c>
      <c r="F441" s="178">
        <v>0</v>
      </c>
    </row>
    <row r="442" spans="1:6" x14ac:dyDescent="0.25">
      <c r="A442" s="257"/>
      <c r="B442" s="182" t="s">
        <v>2263</v>
      </c>
      <c r="C442" s="175">
        <v>2</v>
      </c>
      <c r="D442" s="175">
        <v>2</v>
      </c>
      <c r="E442" s="175">
        <v>2</v>
      </c>
      <c r="F442" s="178">
        <v>3.3333333333333335</v>
      </c>
    </row>
    <row r="443" spans="1:6" x14ac:dyDescent="0.25">
      <c r="A443" s="257"/>
      <c r="B443" s="182" t="s">
        <v>2415</v>
      </c>
      <c r="C443" s="175">
        <v>1</v>
      </c>
      <c r="D443" s="175">
        <v>1</v>
      </c>
      <c r="E443" s="175">
        <v>1</v>
      </c>
      <c r="F443" s="178">
        <v>1.6666666666666667</v>
      </c>
    </row>
    <row r="444" spans="1:6" x14ac:dyDescent="0.25">
      <c r="A444" s="257"/>
      <c r="B444" s="182" t="s">
        <v>2358</v>
      </c>
      <c r="C444" s="175">
        <v>0</v>
      </c>
      <c r="D444" s="175">
        <v>0</v>
      </c>
      <c r="E444" s="175">
        <v>0</v>
      </c>
      <c r="F444" s="178">
        <v>0</v>
      </c>
    </row>
    <row r="445" spans="1:6" x14ac:dyDescent="0.25">
      <c r="A445" s="257"/>
      <c r="B445" s="182" t="s">
        <v>2359</v>
      </c>
      <c r="C445" s="175">
        <v>0</v>
      </c>
      <c r="D445" s="175">
        <v>0</v>
      </c>
      <c r="E445" s="175">
        <v>0</v>
      </c>
      <c r="F445" s="178">
        <v>0</v>
      </c>
    </row>
    <row r="446" spans="1:6" x14ac:dyDescent="0.25">
      <c r="A446" s="257"/>
      <c r="B446" s="182" t="s">
        <v>2360</v>
      </c>
      <c r="C446" s="175">
        <v>0</v>
      </c>
      <c r="D446" s="175">
        <v>0</v>
      </c>
      <c r="E446" s="175">
        <v>0</v>
      </c>
      <c r="F446" s="178">
        <v>0</v>
      </c>
    </row>
    <row r="447" spans="1:6" x14ac:dyDescent="0.25">
      <c r="A447" s="257"/>
      <c r="B447" s="182" t="s">
        <v>2361</v>
      </c>
      <c r="C447" s="175">
        <v>0</v>
      </c>
      <c r="D447" s="175">
        <v>0</v>
      </c>
      <c r="E447" s="175">
        <v>0</v>
      </c>
      <c r="F447" s="178">
        <v>0</v>
      </c>
    </row>
    <row r="448" spans="1:6" x14ac:dyDescent="0.25">
      <c r="A448" s="257"/>
      <c r="B448" s="182" t="s">
        <v>2362</v>
      </c>
      <c r="C448" s="175">
        <v>0</v>
      </c>
      <c r="D448" s="175">
        <v>0</v>
      </c>
      <c r="E448" s="175">
        <v>0</v>
      </c>
      <c r="F448" s="178">
        <v>0</v>
      </c>
    </row>
    <row r="449" spans="1:6" x14ac:dyDescent="0.25">
      <c r="A449" s="257"/>
      <c r="B449" s="182" t="s">
        <v>2363</v>
      </c>
      <c r="C449" s="175">
        <v>0</v>
      </c>
      <c r="D449" s="175">
        <v>0</v>
      </c>
      <c r="E449" s="175">
        <v>0</v>
      </c>
      <c r="F449" s="178">
        <v>0</v>
      </c>
    </row>
    <row r="450" spans="1:6" x14ac:dyDescent="0.25">
      <c r="A450" s="257"/>
      <c r="B450" s="182" t="s">
        <v>2364</v>
      </c>
      <c r="C450" s="175">
        <v>0</v>
      </c>
      <c r="D450" s="175">
        <v>0</v>
      </c>
      <c r="E450" s="175">
        <v>0</v>
      </c>
      <c r="F450" s="178">
        <v>0</v>
      </c>
    </row>
    <row r="451" spans="1:6" x14ac:dyDescent="0.25">
      <c r="A451" s="257"/>
      <c r="B451" s="182" t="s">
        <v>2259</v>
      </c>
      <c r="C451" s="175">
        <v>0</v>
      </c>
      <c r="D451" s="175">
        <v>0</v>
      </c>
      <c r="E451" s="175">
        <v>0</v>
      </c>
      <c r="F451" s="178">
        <v>0</v>
      </c>
    </row>
    <row r="452" spans="1:6" x14ac:dyDescent="0.25">
      <c r="A452" s="257"/>
      <c r="B452" s="182" t="s">
        <v>2365</v>
      </c>
      <c r="C452" s="175">
        <v>0</v>
      </c>
      <c r="D452" s="175">
        <v>0</v>
      </c>
      <c r="E452" s="175">
        <v>0</v>
      </c>
      <c r="F452" s="178">
        <v>0</v>
      </c>
    </row>
    <row r="453" spans="1:6" x14ac:dyDescent="0.25">
      <c r="A453" s="257"/>
      <c r="B453" s="182" t="s">
        <v>2366</v>
      </c>
      <c r="C453" s="175">
        <v>0</v>
      </c>
      <c r="D453" s="175">
        <v>0</v>
      </c>
      <c r="E453" s="175">
        <v>0</v>
      </c>
      <c r="F453" s="178">
        <v>0</v>
      </c>
    </row>
    <row r="454" spans="1:6" x14ac:dyDescent="0.25">
      <c r="A454" s="257"/>
      <c r="B454" s="182" t="s">
        <v>2367</v>
      </c>
      <c r="C454" s="175">
        <v>0</v>
      </c>
      <c r="D454" s="175">
        <v>0</v>
      </c>
      <c r="E454" s="175">
        <v>0</v>
      </c>
      <c r="F454" s="178">
        <v>0</v>
      </c>
    </row>
    <row r="455" spans="1:6" x14ac:dyDescent="0.25">
      <c r="A455" s="257"/>
      <c r="B455" s="182" t="s">
        <v>2368</v>
      </c>
      <c r="C455" s="175">
        <v>0</v>
      </c>
      <c r="D455" s="175">
        <v>0</v>
      </c>
      <c r="E455" s="175">
        <v>0</v>
      </c>
      <c r="F455" s="178">
        <v>0</v>
      </c>
    </row>
    <row r="456" spans="1:6" x14ac:dyDescent="0.25">
      <c r="A456" s="257"/>
      <c r="B456" s="182" t="s">
        <v>2369</v>
      </c>
      <c r="C456" s="175">
        <v>0</v>
      </c>
      <c r="D456" s="175">
        <v>0</v>
      </c>
      <c r="E456" s="175">
        <v>0</v>
      </c>
      <c r="F456" s="178">
        <v>0</v>
      </c>
    </row>
    <row r="457" spans="1:6" x14ac:dyDescent="0.25">
      <c r="A457" s="257"/>
      <c r="B457" s="182" t="s">
        <v>2370</v>
      </c>
      <c r="C457" s="175">
        <v>0</v>
      </c>
      <c r="D457" s="175">
        <v>0</v>
      </c>
      <c r="E457" s="175">
        <v>0</v>
      </c>
      <c r="F457" s="178">
        <v>0</v>
      </c>
    </row>
    <row r="458" spans="1:6" x14ac:dyDescent="0.25">
      <c r="A458" s="257"/>
      <c r="B458" s="182" t="s">
        <v>2371</v>
      </c>
      <c r="C458" s="175">
        <v>0</v>
      </c>
      <c r="D458" s="175">
        <v>0</v>
      </c>
      <c r="E458" s="175">
        <v>0</v>
      </c>
      <c r="F458" s="178">
        <v>0</v>
      </c>
    </row>
    <row r="459" spans="1:6" ht="15.75" thickBot="1" x14ac:dyDescent="0.3">
      <c r="A459" s="258"/>
      <c r="B459" s="183" t="s">
        <v>2372</v>
      </c>
      <c r="C459" s="179">
        <v>0</v>
      </c>
      <c r="D459" s="179">
        <v>0</v>
      </c>
      <c r="E459" s="179">
        <v>0</v>
      </c>
      <c r="F459" s="180">
        <v>0</v>
      </c>
    </row>
    <row r="460" spans="1:6" x14ac:dyDescent="0.25">
      <c r="A460" s="32" t="s">
        <v>2205</v>
      </c>
      <c r="B460" s="32"/>
      <c r="C460" s="27" t="s">
        <v>2239</v>
      </c>
      <c r="D460" s="27" t="s">
        <v>2239</v>
      </c>
      <c r="E460" s="27" t="s">
        <v>2239</v>
      </c>
      <c r="F460" s="27" t="s">
        <v>2239</v>
      </c>
    </row>
  </sheetData>
  <mergeCells count="21">
    <mergeCell ref="A436:A459"/>
    <mergeCell ref="A330:A346"/>
    <mergeCell ref="A347:A370"/>
    <mergeCell ref="A371:A394"/>
    <mergeCell ref="A395:A411"/>
    <mergeCell ref="A412:A435"/>
    <mergeCell ref="A217:A240"/>
    <mergeCell ref="A241:A264"/>
    <mergeCell ref="A265:A281"/>
    <mergeCell ref="A282:A305"/>
    <mergeCell ref="A306:A329"/>
    <mergeCell ref="A5:A21"/>
    <mergeCell ref="A22:A45"/>
    <mergeCell ref="A152:A175"/>
    <mergeCell ref="A176:A199"/>
    <mergeCell ref="A200:A216"/>
    <mergeCell ref="A46:A69"/>
    <mergeCell ref="A70:A86"/>
    <mergeCell ref="A87:A110"/>
    <mergeCell ref="A111:A134"/>
    <mergeCell ref="A135:A151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E155"/>
  <sheetViews>
    <sheetView tabSelected="1" topLeftCell="A133" zoomScale="82" zoomScaleNormal="82" workbookViewId="0">
      <selection activeCell="G143" sqref="G143"/>
    </sheetView>
  </sheetViews>
  <sheetFormatPr baseColWidth="10" defaultRowHeight="15" x14ac:dyDescent="0.25"/>
  <cols>
    <col min="1" max="1" width="28.28515625" bestFit="1" customWidth="1"/>
    <col min="2" max="2" width="28.28515625" customWidth="1"/>
    <col min="3" max="5" width="28.140625" customWidth="1"/>
  </cols>
  <sheetData>
    <row r="1" spans="1:5" ht="30" x14ac:dyDescent="0.25">
      <c r="A1" s="76" t="s">
        <v>2425</v>
      </c>
      <c r="B1" s="58" t="s">
        <v>2353</v>
      </c>
      <c r="C1" s="24" t="s">
        <v>2424</v>
      </c>
      <c r="D1" s="25" t="s">
        <v>2331</v>
      </c>
      <c r="E1" s="25" t="s">
        <v>2332</v>
      </c>
    </row>
    <row r="2" spans="1:5" x14ac:dyDescent="0.25">
      <c r="A2" s="24" t="s">
        <v>15</v>
      </c>
      <c r="B2" s="24"/>
      <c r="C2" s="30" t="s">
        <v>15</v>
      </c>
      <c r="D2" s="31" t="s">
        <v>15</v>
      </c>
      <c r="E2" s="31" t="s">
        <v>15</v>
      </c>
    </row>
    <row r="3" spans="1:5" x14ac:dyDescent="0.25">
      <c r="A3" s="24" t="s">
        <v>19</v>
      </c>
      <c r="B3" s="24"/>
      <c r="C3" s="30" t="s">
        <v>19</v>
      </c>
      <c r="D3" s="31" t="s">
        <v>19</v>
      </c>
      <c r="E3" s="31" t="s">
        <v>19</v>
      </c>
    </row>
    <row r="4" spans="1:5" ht="15.75" thickBot="1" x14ac:dyDescent="0.3">
      <c r="A4" s="77" t="s">
        <v>20</v>
      </c>
      <c r="B4" s="77"/>
      <c r="C4" s="78" t="s">
        <v>20</v>
      </c>
      <c r="D4" s="79" t="s">
        <v>20</v>
      </c>
      <c r="E4" s="79" t="s">
        <v>20</v>
      </c>
    </row>
    <row r="5" spans="1:5" x14ac:dyDescent="0.25">
      <c r="A5" s="232" t="s">
        <v>2221</v>
      </c>
      <c r="B5" s="100" t="s">
        <v>2251</v>
      </c>
      <c r="C5" s="80">
        <v>3</v>
      </c>
      <c r="D5" s="80">
        <v>3</v>
      </c>
      <c r="E5" s="187">
        <v>3</v>
      </c>
    </row>
    <row r="6" spans="1:5" x14ac:dyDescent="0.25">
      <c r="A6" s="233"/>
      <c r="B6" s="101" t="s">
        <v>2356</v>
      </c>
      <c r="C6" s="83">
        <v>2</v>
      </c>
      <c r="D6" s="83">
        <v>2</v>
      </c>
      <c r="E6" s="188">
        <v>2</v>
      </c>
    </row>
    <row r="7" spans="1:5" x14ac:dyDescent="0.25">
      <c r="A7" s="233"/>
      <c r="B7" s="101" t="s">
        <v>2397</v>
      </c>
      <c r="C7" s="83">
        <v>9</v>
      </c>
      <c r="D7" s="83">
        <v>9</v>
      </c>
      <c r="E7" s="188">
        <v>9</v>
      </c>
    </row>
    <row r="8" spans="1:5" x14ac:dyDescent="0.25">
      <c r="A8" s="233"/>
      <c r="B8" s="101" t="s">
        <v>2398</v>
      </c>
      <c r="C8" s="83">
        <v>3</v>
      </c>
      <c r="D8" s="83">
        <v>3</v>
      </c>
      <c r="E8" s="188">
        <v>3</v>
      </c>
    </row>
    <row r="9" spans="1:5" x14ac:dyDescent="0.25">
      <c r="A9" s="233"/>
      <c r="B9" s="101" t="s">
        <v>2399</v>
      </c>
      <c r="C9" s="83">
        <v>3</v>
      </c>
      <c r="D9" s="83">
        <v>3</v>
      </c>
      <c r="E9" s="188">
        <v>3</v>
      </c>
    </row>
    <row r="10" spans="1:5" x14ac:dyDescent="0.25">
      <c r="A10" s="233"/>
      <c r="B10" s="101" t="s">
        <v>2400</v>
      </c>
      <c r="C10" s="83">
        <v>25</v>
      </c>
      <c r="D10" s="83">
        <v>25</v>
      </c>
      <c r="E10" s="188">
        <v>25</v>
      </c>
    </row>
    <row r="11" spans="1:5" x14ac:dyDescent="0.25">
      <c r="A11" s="233"/>
      <c r="B11" s="101" t="s">
        <v>2401</v>
      </c>
      <c r="C11" s="83">
        <v>25</v>
      </c>
      <c r="D11" s="83">
        <v>25</v>
      </c>
      <c r="E11" s="188">
        <v>25</v>
      </c>
    </row>
    <row r="12" spans="1:5" ht="15.75" thickBot="1" x14ac:dyDescent="0.3">
      <c r="A12" s="234"/>
      <c r="B12" s="102" t="s">
        <v>2402</v>
      </c>
      <c r="C12" s="86">
        <v>30</v>
      </c>
      <c r="D12" s="86">
        <v>30</v>
      </c>
      <c r="E12" s="189">
        <v>30</v>
      </c>
    </row>
    <row r="13" spans="1:5" ht="15" customHeight="1" x14ac:dyDescent="0.25">
      <c r="A13" s="232" t="s">
        <v>2222</v>
      </c>
      <c r="B13" s="100" t="s">
        <v>2251</v>
      </c>
      <c r="C13" s="80">
        <v>3</v>
      </c>
      <c r="D13" s="80">
        <v>3</v>
      </c>
      <c r="E13" s="187">
        <v>3</v>
      </c>
    </row>
    <row r="14" spans="1:5" x14ac:dyDescent="0.25">
      <c r="A14" s="233"/>
      <c r="B14" s="101" t="s">
        <v>2356</v>
      </c>
      <c r="C14" s="83">
        <v>2</v>
      </c>
      <c r="D14" s="83">
        <v>2</v>
      </c>
      <c r="E14" s="188">
        <v>2</v>
      </c>
    </row>
    <row r="15" spans="1:5" x14ac:dyDescent="0.25">
      <c r="A15" s="233"/>
      <c r="B15" s="101" t="s">
        <v>2397</v>
      </c>
      <c r="C15" s="83">
        <v>9</v>
      </c>
      <c r="D15" s="83">
        <v>9</v>
      </c>
      <c r="E15" s="188">
        <v>9</v>
      </c>
    </row>
    <row r="16" spans="1:5" x14ac:dyDescent="0.25">
      <c r="A16" s="233"/>
      <c r="B16" s="101" t="s">
        <v>2398</v>
      </c>
      <c r="C16" s="83">
        <v>3</v>
      </c>
      <c r="D16" s="83">
        <v>3</v>
      </c>
      <c r="E16" s="188">
        <v>3</v>
      </c>
    </row>
    <row r="17" spans="1:5" x14ac:dyDescent="0.25">
      <c r="A17" s="233"/>
      <c r="B17" s="101" t="s">
        <v>2399</v>
      </c>
      <c r="C17" s="83">
        <v>3</v>
      </c>
      <c r="D17" s="83">
        <v>3</v>
      </c>
      <c r="E17" s="188">
        <v>3</v>
      </c>
    </row>
    <row r="18" spans="1:5" x14ac:dyDescent="0.25">
      <c r="A18" s="233"/>
      <c r="B18" s="101" t="s">
        <v>2400</v>
      </c>
      <c r="C18" s="83">
        <v>25</v>
      </c>
      <c r="D18" s="83">
        <v>25</v>
      </c>
      <c r="E18" s="188">
        <v>25</v>
      </c>
    </row>
    <row r="19" spans="1:5" x14ac:dyDescent="0.25">
      <c r="A19" s="233"/>
      <c r="B19" s="101" t="s">
        <v>2401</v>
      </c>
      <c r="C19" s="83">
        <v>25</v>
      </c>
      <c r="D19" s="83">
        <v>25</v>
      </c>
      <c r="E19" s="188">
        <v>25</v>
      </c>
    </row>
    <row r="20" spans="1:5" ht="15.75" thickBot="1" x14ac:dyDescent="0.3">
      <c r="A20" s="234"/>
      <c r="B20" s="102" t="s">
        <v>2402</v>
      </c>
      <c r="C20" s="86">
        <v>30</v>
      </c>
      <c r="D20" s="86">
        <v>30</v>
      </c>
      <c r="E20" s="189">
        <v>30</v>
      </c>
    </row>
    <row r="21" spans="1:5" ht="15" customHeight="1" x14ac:dyDescent="0.25">
      <c r="A21" s="241" t="s">
        <v>2223</v>
      </c>
      <c r="B21" s="100" t="s">
        <v>2251</v>
      </c>
      <c r="C21" s="80">
        <v>3</v>
      </c>
      <c r="D21" s="80">
        <v>3</v>
      </c>
      <c r="E21" s="187">
        <v>3</v>
      </c>
    </row>
    <row r="22" spans="1:5" x14ac:dyDescent="0.25">
      <c r="A22" s="242"/>
      <c r="B22" s="101" t="s">
        <v>2356</v>
      </c>
      <c r="C22" s="83">
        <v>2</v>
      </c>
      <c r="D22" s="83">
        <v>2</v>
      </c>
      <c r="E22" s="188">
        <v>2</v>
      </c>
    </row>
    <row r="23" spans="1:5" x14ac:dyDescent="0.25">
      <c r="A23" s="242"/>
      <c r="B23" s="101" t="s">
        <v>2397</v>
      </c>
      <c r="C23" s="83">
        <v>9</v>
      </c>
      <c r="D23" s="83">
        <v>9</v>
      </c>
      <c r="E23" s="188">
        <v>9</v>
      </c>
    </row>
    <row r="24" spans="1:5" x14ac:dyDescent="0.25">
      <c r="A24" s="242"/>
      <c r="B24" s="101" t="s">
        <v>2398</v>
      </c>
      <c r="C24" s="83">
        <v>3</v>
      </c>
      <c r="D24" s="83">
        <v>3</v>
      </c>
      <c r="E24" s="188">
        <v>3</v>
      </c>
    </row>
    <row r="25" spans="1:5" x14ac:dyDescent="0.25">
      <c r="A25" s="242"/>
      <c r="B25" s="101" t="s">
        <v>2399</v>
      </c>
      <c r="C25" s="83">
        <v>3</v>
      </c>
      <c r="D25" s="83">
        <v>3</v>
      </c>
      <c r="E25" s="188">
        <v>3</v>
      </c>
    </row>
    <row r="26" spans="1:5" x14ac:dyDescent="0.25">
      <c r="A26" s="242"/>
      <c r="B26" s="101" t="s">
        <v>2400</v>
      </c>
      <c r="C26" s="83">
        <v>25</v>
      </c>
      <c r="D26" s="83">
        <v>25</v>
      </c>
      <c r="E26" s="188">
        <v>25</v>
      </c>
    </row>
    <row r="27" spans="1:5" x14ac:dyDescent="0.25">
      <c r="A27" s="242"/>
      <c r="B27" s="101" t="s">
        <v>2401</v>
      </c>
      <c r="C27" s="83">
        <v>25</v>
      </c>
      <c r="D27" s="83">
        <v>25</v>
      </c>
      <c r="E27" s="188">
        <v>25</v>
      </c>
    </row>
    <row r="28" spans="1:5" ht="15.75" thickBot="1" x14ac:dyDescent="0.3">
      <c r="A28" s="242"/>
      <c r="B28" s="190" t="s">
        <v>2402</v>
      </c>
      <c r="C28" s="87">
        <v>30</v>
      </c>
      <c r="D28" s="87">
        <v>30</v>
      </c>
      <c r="E28" s="198">
        <v>30</v>
      </c>
    </row>
    <row r="29" spans="1:5" x14ac:dyDescent="0.25">
      <c r="A29" s="275" t="s">
        <v>2224</v>
      </c>
      <c r="B29" s="125" t="s">
        <v>2251</v>
      </c>
      <c r="C29" s="93">
        <v>2</v>
      </c>
      <c r="D29" s="94">
        <v>2</v>
      </c>
      <c r="E29" s="95">
        <v>2</v>
      </c>
    </row>
    <row r="30" spans="1:5" x14ac:dyDescent="0.25">
      <c r="A30" s="276"/>
      <c r="B30" s="126" t="s">
        <v>2356</v>
      </c>
      <c r="C30" s="90">
        <v>2</v>
      </c>
      <c r="D30" s="91">
        <v>2</v>
      </c>
      <c r="E30" s="96">
        <v>2</v>
      </c>
    </row>
    <row r="31" spans="1:5" x14ac:dyDescent="0.25">
      <c r="A31" s="276"/>
      <c r="B31" s="126" t="s">
        <v>2403</v>
      </c>
      <c r="C31" s="90">
        <v>8</v>
      </c>
      <c r="D31" s="91">
        <v>8</v>
      </c>
      <c r="E31" s="96">
        <v>8</v>
      </c>
    </row>
    <row r="32" spans="1:5" x14ac:dyDescent="0.25">
      <c r="A32" s="276"/>
      <c r="B32" s="126" t="s">
        <v>2404</v>
      </c>
      <c r="C32" s="90">
        <v>6</v>
      </c>
      <c r="D32" s="91">
        <v>6</v>
      </c>
      <c r="E32" s="96">
        <v>6</v>
      </c>
    </row>
    <row r="33" spans="1:5" x14ac:dyDescent="0.25">
      <c r="A33" s="276"/>
      <c r="B33" s="126" t="s">
        <v>2405</v>
      </c>
      <c r="C33" s="90">
        <v>2</v>
      </c>
      <c r="D33" s="91">
        <v>2</v>
      </c>
      <c r="E33" s="96">
        <v>2</v>
      </c>
    </row>
    <row r="34" spans="1:5" x14ac:dyDescent="0.25">
      <c r="A34" s="276"/>
      <c r="B34" s="126" t="s">
        <v>2406</v>
      </c>
      <c r="C34" s="90">
        <v>28</v>
      </c>
      <c r="D34" s="91">
        <v>28</v>
      </c>
      <c r="E34" s="96">
        <v>28</v>
      </c>
    </row>
    <row r="35" spans="1:5" x14ac:dyDescent="0.25">
      <c r="A35" s="276"/>
      <c r="B35" s="126" t="s">
        <v>2407</v>
      </c>
      <c r="C35" s="90">
        <v>28</v>
      </c>
      <c r="D35" s="91">
        <v>28</v>
      </c>
      <c r="E35" s="96">
        <v>28</v>
      </c>
    </row>
    <row r="36" spans="1:5" ht="15.75" thickBot="1" x14ac:dyDescent="0.3">
      <c r="A36" s="277"/>
      <c r="B36" s="199" t="s">
        <v>2408</v>
      </c>
      <c r="C36" s="97">
        <v>24</v>
      </c>
      <c r="D36" s="98">
        <v>24</v>
      </c>
      <c r="E36" s="99">
        <v>24</v>
      </c>
    </row>
    <row r="37" spans="1:5" x14ac:dyDescent="0.25">
      <c r="A37" s="278" t="s">
        <v>2225</v>
      </c>
      <c r="B37" s="125" t="s">
        <v>2251</v>
      </c>
      <c r="C37" s="93">
        <v>2</v>
      </c>
      <c r="D37" s="94">
        <v>2</v>
      </c>
      <c r="E37" s="95">
        <v>2</v>
      </c>
    </row>
    <row r="38" spans="1:5" x14ac:dyDescent="0.25">
      <c r="A38" s="279"/>
      <c r="B38" s="126" t="s">
        <v>2356</v>
      </c>
      <c r="C38" s="90">
        <v>2</v>
      </c>
      <c r="D38" s="91">
        <v>2</v>
      </c>
      <c r="E38" s="96">
        <v>2</v>
      </c>
    </row>
    <row r="39" spans="1:5" x14ac:dyDescent="0.25">
      <c r="A39" s="279"/>
      <c r="B39" s="126" t="s">
        <v>2403</v>
      </c>
      <c r="C39" s="90">
        <v>8</v>
      </c>
      <c r="D39" s="91">
        <v>8</v>
      </c>
      <c r="E39" s="96">
        <v>8</v>
      </c>
    </row>
    <row r="40" spans="1:5" x14ac:dyDescent="0.25">
      <c r="A40" s="279"/>
      <c r="B40" s="126" t="s">
        <v>2404</v>
      </c>
      <c r="C40" s="90">
        <v>6</v>
      </c>
      <c r="D40" s="91">
        <v>6</v>
      </c>
      <c r="E40" s="96">
        <v>6</v>
      </c>
    </row>
    <row r="41" spans="1:5" x14ac:dyDescent="0.25">
      <c r="A41" s="279"/>
      <c r="B41" s="126" t="s">
        <v>2405</v>
      </c>
      <c r="C41" s="90">
        <v>2</v>
      </c>
      <c r="D41" s="91">
        <v>2</v>
      </c>
      <c r="E41" s="96">
        <v>2</v>
      </c>
    </row>
    <row r="42" spans="1:5" x14ac:dyDescent="0.25">
      <c r="A42" s="279"/>
      <c r="B42" s="126" t="s">
        <v>2406</v>
      </c>
      <c r="C42" s="90">
        <v>28</v>
      </c>
      <c r="D42" s="91">
        <v>28</v>
      </c>
      <c r="E42" s="96">
        <v>28</v>
      </c>
    </row>
    <row r="43" spans="1:5" x14ac:dyDescent="0.25">
      <c r="A43" s="279"/>
      <c r="B43" s="126" t="s">
        <v>2407</v>
      </c>
      <c r="C43" s="90">
        <v>28</v>
      </c>
      <c r="D43" s="91">
        <v>28</v>
      </c>
      <c r="E43" s="96">
        <v>28</v>
      </c>
    </row>
    <row r="44" spans="1:5" ht="15.75" thickBot="1" x14ac:dyDescent="0.3">
      <c r="A44" s="280"/>
      <c r="B44" s="199" t="s">
        <v>2408</v>
      </c>
      <c r="C44" s="97">
        <v>24</v>
      </c>
      <c r="D44" s="98">
        <v>24</v>
      </c>
      <c r="E44" s="99">
        <v>24</v>
      </c>
    </row>
    <row r="45" spans="1:5" x14ac:dyDescent="0.25">
      <c r="A45" s="266" t="s">
        <v>2226</v>
      </c>
      <c r="B45" s="125" t="s">
        <v>2251</v>
      </c>
      <c r="C45" s="93">
        <v>2</v>
      </c>
      <c r="D45" s="94">
        <v>2</v>
      </c>
      <c r="E45" s="95">
        <v>2</v>
      </c>
    </row>
    <row r="46" spans="1:5" x14ac:dyDescent="0.25">
      <c r="A46" s="267"/>
      <c r="B46" s="126" t="s">
        <v>2356</v>
      </c>
      <c r="C46" s="90">
        <v>2</v>
      </c>
      <c r="D46" s="91">
        <v>2</v>
      </c>
      <c r="E46" s="96">
        <v>2</v>
      </c>
    </row>
    <row r="47" spans="1:5" x14ac:dyDescent="0.25">
      <c r="A47" s="267"/>
      <c r="B47" s="126" t="s">
        <v>2403</v>
      </c>
      <c r="C47" s="90">
        <v>8</v>
      </c>
      <c r="D47" s="91">
        <v>8</v>
      </c>
      <c r="E47" s="96">
        <v>8</v>
      </c>
    </row>
    <row r="48" spans="1:5" x14ac:dyDescent="0.25">
      <c r="A48" s="267"/>
      <c r="B48" s="126" t="s">
        <v>2404</v>
      </c>
      <c r="C48" s="90">
        <v>6</v>
      </c>
      <c r="D48" s="91">
        <v>6</v>
      </c>
      <c r="E48" s="96">
        <v>6</v>
      </c>
    </row>
    <row r="49" spans="1:5" x14ac:dyDescent="0.25">
      <c r="A49" s="267"/>
      <c r="B49" s="126" t="s">
        <v>2405</v>
      </c>
      <c r="C49" s="90">
        <v>2</v>
      </c>
      <c r="D49" s="91">
        <v>2</v>
      </c>
      <c r="E49" s="96">
        <v>2</v>
      </c>
    </row>
    <row r="50" spans="1:5" x14ac:dyDescent="0.25">
      <c r="A50" s="267"/>
      <c r="B50" s="126" t="s">
        <v>2406</v>
      </c>
      <c r="C50" s="90">
        <v>28</v>
      </c>
      <c r="D50" s="91">
        <v>28</v>
      </c>
      <c r="E50" s="96">
        <v>28</v>
      </c>
    </row>
    <row r="51" spans="1:5" x14ac:dyDescent="0.25">
      <c r="A51" s="267"/>
      <c r="B51" s="126" t="s">
        <v>2407</v>
      </c>
      <c r="C51" s="90">
        <v>28</v>
      </c>
      <c r="D51" s="91">
        <v>28</v>
      </c>
      <c r="E51" s="96">
        <v>28</v>
      </c>
    </row>
    <row r="52" spans="1:5" ht="15.75" thickBot="1" x14ac:dyDescent="0.3">
      <c r="A52" s="268"/>
      <c r="B52" s="199" t="s">
        <v>2408</v>
      </c>
      <c r="C52" s="97">
        <v>24</v>
      </c>
      <c r="D52" s="98">
        <v>24</v>
      </c>
      <c r="E52" s="99">
        <v>24</v>
      </c>
    </row>
    <row r="53" spans="1:5" x14ac:dyDescent="0.25">
      <c r="A53" s="269" t="s">
        <v>2227</v>
      </c>
      <c r="B53" s="121" t="s">
        <v>2251</v>
      </c>
      <c r="C53" s="111">
        <v>4</v>
      </c>
      <c r="D53" s="112">
        <v>4</v>
      </c>
      <c r="E53" s="113">
        <v>4</v>
      </c>
    </row>
    <row r="54" spans="1:5" x14ac:dyDescent="0.25">
      <c r="A54" s="270"/>
      <c r="B54" s="122" t="s">
        <v>2356</v>
      </c>
      <c r="C54" s="109">
        <v>2</v>
      </c>
      <c r="D54" s="110">
        <v>2</v>
      </c>
      <c r="E54" s="114">
        <v>2</v>
      </c>
    </row>
    <row r="55" spans="1:5" x14ac:dyDescent="0.25">
      <c r="A55" s="270"/>
      <c r="B55" s="122" t="s">
        <v>2409</v>
      </c>
      <c r="C55" s="109">
        <v>10</v>
      </c>
      <c r="D55" s="110">
        <v>10</v>
      </c>
      <c r="E55" s="114">
        <v>10</v>
      </c>
    </row>
    <row r="56" spans="1:5" x14ac:dyDescent="0.25">
      <c r="A56" s="270"/>
      <c r="B56" s="122" t="s">
        <v>2410</v>
      </c>
      <c r="C56" s="109">
        <v>3</v>
      </c>
      <c r="D56" s="110">
        <v>3</v>
      </c>
      <c r="E56" s="114">
        <v>3</v>
      </c>
    </row>
    <row r="57" spans="1:5" x14ac:dyDescent="0.25">
      <c r="A57" s="270"/>
      <c r="B57" s="122" t="s">
        <v>2411</v>
      </c>
      <c r="C57" s="109">
        <v>1</v>
      </c>
      <c r="D57" s="110">
        <v>1</v>
      </c>
      <c r="E57" s="114">
        <v>1</v>
      </c>
    </row>
    <row r="58" spans="1:5" x14ac:dyDescent="0.25">
      <c r="A58" s="270"/>
      <c r="B58" s="122" t="s">
        <v>2412</v>
      </c>
      <c r="C58" s="109">
        <v>28</v>
      </c>
      <c r="D58" s="110">
        <v>28</v>
      </c>
      <c r="E58" s="114">
        <v>28</v>
      </c>
    </row>
    <row r="59" spans="1:5" x14ac:dyDescent="0.25">
      <c r="A59" s="270"/>
      <c r="B59" s="122" t="s">
        <v>2413</v>
      </c>
      <c r="C59" s="109">
        <v>28</v>
      </c>
      <c r="D59" s="110">
        <v>28</v>
      </c>
      <c r="E59" s="114">
        <v>28</v>
      </c>
    </row>
    <row r="60" spans="1:5" ht="15.75" thickBot="1" x14ac:dyDescent="0.3">
      <c r="A60" s="271"/>
      <c r="B60" s="123" t="s">
        <v>2414</v>
      </c>
      <c r="C60" s="115">
        <v>24</v>
      </c>
      <c r="D60" s="116">
        <v>24</v>
      </c>
      <c r="E60" s="117">
        <v>24</v>
      </c>
    </row>
    <row r="61" spans="1:5" ht="15" customHeight="1" x14ac:dyDescent="0.25">
      <c r="A61" s="272" t="s">
        <v>2228</v>
      </c>
      <c r="B61" s="121" t="s">
        <v>2251</v>
      </c>
      <c r="C61" s="111">
        <v>4</v>
      </c>
      <c r="D61" s="112">
        <v>4</v>
      </c>
      <c r="E61" s="113">
        <v>4</v>
      </c>
    </row>
    <row r="62" spans="1:5" x14ac:dyDescent="0.25">
      <c r="A62" s="273"/>
      <c r="B62" s="122" t="s">
        <v>2356</v>
      </c>
      <c r="C62" s="109">
        <v>2</v>
      </c>
      <c r="D62" s="110">
        <v>2</v>
      </c>
      <c r="E62" s="114">
        <v>2</v>
      </c>
    </row>
    <row r="63" spans="1:5" x14ac:dyDescent="0.25">
      <c r="A63" s="273"/>
      <c r="B63" s="122" t="s">
        <v>2409</v>
      </c>
      <c r="C63" s="109">
        <v>10</v>
      </c>
      <c r="D63" s="110">
        <v>10</v>
      </c>
      <c r="E63" s="114">
        <v>10</v>
      </c>
    </row>
    <row r="64" spans="1:5" x14ac:dyDescent="0.25">
      <c r="A64" s="273"/>
      <c r="B64" s="122" t="s">
        <v>2410</v>
      </c>
      <c r="C64" s="109">
        <v>3</v>
      </c>
      <c r="D64" s="110">
        <v>3</v>
      </c>
      <c r="E64" s="114">
        <v>3</v>
      </c>
    </row>
    <row r="65" spans="1:5" x14ac:dyDescent="0.25">
      <c r="A65" s="273"/>
      <c r="B65" s="122" t="s">
        <v>2411</v>
      </c>
      <c r="C65" s="109">
        <v>1</v>
      </c>
      <c r="D65" s="110">
        <v>1</v>
      </c>
      <c r="E65" s="114">
        <v>1</v>
      </c>
    </row>
    <row r="66" spans="1:5" x14ac:dyDescent="0.25">
      <c r="A66" s="273"/>
      <c r="B66" s="122" t="s">
        <v>2412</v>
      </c>
      <c r="C66" s="109">
        <v>28</v>
      </c>
      <c r="D66" s="110">
        <v>28</v>
      </c>
      <c r="E66" s="114">
        <v>28</v>
      </c>
    </row>
    <row r="67" spans="1:5" x14ac:dyDescent="0.25">
      <c r="A67" s="273"/>
      <c r="B67" s="122" t="s">
        <v>2413</v>
      </c>
      <c r="C67" s="109">
        <v>28</v>
      </c>
      <c r="D67" s="110">
        <v>28</v>
      </c>
      <c r="E67" s="114">
        <v>28</v>
      </c>
    </row>
    <row r="68" spans="1:5" ht="15.75" thickBot="1" x14ac:dyDescent="0.3">
      <c r="A68" s="274"/>
      <c r="B68" s="123" t="s">
        <v>2414</v>
      </c>
      <c r="C68" s="115">
        <v>24</v>
      </c>
      <c r="D68" s="116">
        <v>24</v>
      </c>
      <c r="E68" s="117">
        <v>24</v>
      </c>
    </row>
    <row r="69" spans="1:5" x14ac:dyDescent="0.25">
      <c r="A69" s="272" t="s">
        <v>2229</v>
      </c>
      <c r="B69" s="121" t="s">
        <v>2251</v>
      </c>
      <c r="C69" s="111">
        <v>4</v>
      </c>
      <c r="D69" s="112">
        <v>4</v>
      </c>
      <c r="E69" s="113">
        <v>4</v>
      </c>
    </row>
    <row r="70" spans="1:5" x14ac:dyDescent="0.25">
      <c r="A70" s="273"/>
      <c r="B70" s="122" t="s">
        <v>2356</v>
      </c>
      <c r="C70" s="109">
        <v>2</v>
      </c>
      <c r="D70" s="110">
        <v>2</v>
      </c>
      <c r="E70" s="114">
        <v>2</v>
      </c>
    </row>
    <row r="71" spans="1:5" x14ac:dyDescent="0.25">
      <c r="A71" s="273"/>
      <c r="B71" s="122" t="s">
        <v>2409</v>
      </c>
      <c r="C71" s="109">
        <v>10</v>
      </c>
      <c r="D71" s="110">
        <v>10</v>
      </c>
      <c r="E71" s="114">
        <v>10</v>
      </c>
    </row>
    <row r="72" spans="1:5" x14ac:dyDescent="0.25">
      <c r="A72" s="273"/>
      <c r="B72" s="122" t="s">
        <v>2410</v>
      </c>
      <c r="C72" s="109">
        <v>3</v>
      </c>
      <c r="D72" s="110">
        <v>3</v>
      </c>
      <c r="E72" s="114">
        <v>3</v>
      </c>
    </row>
    <row r="73" spans="1:5" x14ac:dyDescent="0.25">
      <c r="A73" s="273"/>
      <c r="B73" s="122" t="s">
        <v>2411</v>
      </c>
      <c r="C73" s="109">
        <v>1</v>
      </c>
      <c r="D73" s="110">
        <v>1</v>
      </c>
      <c r="E73" s="114">
        <v>1</v>
      </c>
    </row>
    <row r="74" spans="1:5" x14ac:dyDescent="0.25">
      <c r="A74" s="273"/>
      <c r="B74" s="122" t="s">
        <v>2412</v>
      </c>
      <c r="C74" s="109">
        <v>28</v>
      </c>
      <c r="D74" s="110">
        <v>28</v>
      </c>
      <c r="E74" s="114">
        <v>28</v>
      </c>
    </row>
    <row r="75" spans="1:5" x14ac:dyDescent="0.25">
      <c r="A75" s="273"/>
      <c r="B75" s="122" t="s">
        <v>2413</v>
      </c>
      <c r="C75" s="109">
        <v>28</v>
      </c>
      <c r="D75" s="110">
        <v>28</v>
      </c>
      <c r="E75" s="114">
        <v>28</v>
      </c>
    </row>
    <row r="76" spans="1:5" ht="15.75" thickBot="1" x14ac:dyDescent="0.3">
      <c r="A76" s="274"/>
      <c r="B76" s="123" t="s">
        <v>2414</v>
      </c>
      <c r="C76" s="115">
        <v>24</v>
      </c>
      <c r="D76" s="116">
        <v>24</v>
      </c>
      <c r="E76" s="117">
        <v>24</v>
      </c>
    </row>
    <row r="77" spans="1:5" x14ac:dyDescent="0.25">
      <c r="A77" s="281" t="s">
        <v>2230</v>
      </c>
      <c r="B77" s="141" t="s">
        <v>2251</v>
      </c>
      <c r="C77" s="136">
        <v>10</v>
      </c>
      <c r="D77" s="136">
        <v>10</v>
      </c>
      <c r="E77" s="137">
        <v>10</v>
      </c>
    </row>
    <row r="78" spans="1:5" x14ac:dyDescent="0.25">
      <c r="A78" s="282"/>
      <c r="B78" s="142" t="s">
        <v>2356</v>
      </c>
      <c r="C78" s="135">
        <v>8</v>
      </c>
      <c r="D78" s="135">
        <v>8</v>
      </c>
      <c r="E78" s="138">
        <v>8</v>
      </c>
    </row>
    <row r="79" spans="1:5" x14ac:dyDescent="0.25">
      <c r="A79" s="282"/>
      <c r="B79" s="142" t="s">
        <v>2357</v>
      </c>
      <c r="C79" s="135">
        <v>2</v>
      </c>
      <c r="D79" s="135">
        <v>2</v>
      </c>
      <c r="E79" s="138">
        <v>2</v>
      </c>
    </row>
    <row r="80" spans="1:5" x14ac:dyDescent="0.25">
      <c r="A80" s="282"/>
      <c r="B80" s="142" t="s">
        <v>2403</v>
      </c>
      <c r="C80" s="135">
        <v>10</v>
      </c>
      <c r="D80" s="135">
        <v>10</v>
      </c>
      <c r="E80" s="138">
        <v>10</v>
      </c>
    </row>
    <row r="81" spans="1:5" x14ac:dyDescent="0.25">
      <c r="A81" s="282"/>
      <c r="B81" s="142" t="s">
        <v>2404</v>
      </c>
      <c r="C81" s="135">
        <v>8</v>
      </c>
      <c r="D81" s="135">
        <v>8</v>
      </c>
      <c r="E81" s="138">
        <v>8</v>
      </c>
    </row>
    <row r="82" spans="1:5" x14ac:dyDescent="0.25">
      <c r="A82" s="282"/>
      <c r="B82" s="142" t="s">
        <v>2405</v>
      </c>
      <c r="C82" s="135">
        <v>2</v>
      </c>
      <c r="D82" s="135">
        <v>2</v>
      </c>
      <c r="E82" s="138">
        <v>2</v>
      </c>
    </row>
    <row r="83" spans="1:5" x14ac:dyDescent="0.25">
      <c r="A83" s="282"/>
      <c r="B83" s="142" t="s">
        <v>2406</v>
      </c>
      <c r="C83" s="135">
        <v>30</v>
      </c>
      <c r="D83" s="135">
        <v>30</v>
      </c>
      <c r="E83" s="138">
        <v>30</v>
      </c>
    </row>
    <row r="84" spans="1:5" ht="15.75" thickBot="1" x14ac:dyDescent="0.3">
      <c r="A84" s="283"/>
      <c r="B84" s="143" t="s">
        <v>2407</v>
      </c>
      <c r="C84" s="139">
        <v>30</v>
      </c>
      <c r="D84" s="139">
        <v>30</v>
      </c>
      <c r="E84" s="140">
        <v>30</v>
      </c>
    </row>
    <row r="85" spans="1:5" x14ac:dyDescent="0.25">
      <c r="A85" s="284" t="s">
        <v>2231</v>
      </c>
      <c r="B85" s="141" t="s">
        <v>2251</v>
      </c>
      <c r="C85" s="136">
        <v>10</v>
      </c>
      <c r="D85" s="136">
        <v>10</v>
      </c>
      <c r="E85" s="137">
        <v>10</v>
      </c>
    </row>
    <row r="86" spans="1:5" x14ac:dyDescent="0.25">
      <c r="A86" s="285"/>
      <c r="B86" s="142" t="s">
        <v>2356</v>
      </c>
      <c r="C86" s="135">
        <v>8</v>
      </c>
      <c r="D86" s="135">
        <v>8</v>
      </c>
      <c r="E86" s="138">
        <v>8</v>
      </c>
    </row>
    <row r="87" spans="1:5" x14ac:dyDescent="0.25">
      <c r="A87" s="285"/>
      <c r="B87" s="142" t="s">
        <v>2357</v>
      </c>
      <c r="C87" s="135">
        <v>2</v>
      </c>
      <c r="D87" s="135">
        <v>2</v>
      </c>
      <c r="E87" s="138">
        <v>2</v>
      </c>
    </row>
    <row r="88" spans="1:5" x14ac:dyDescent="0.25">
      <c r="A88" s="285"/>
      <c r="B88" s="142" t="s">
        <v>2403</v>
      </c>
      <c r="C88" s="135">
        <v>10</v>
      </c>
      <c r="D88" s="135">
        <v>10</v>
      </c>
      <c r="E88" s="138">
        <v>10</v>
      </c>
    </row>
    <row r="89" spans="1:5" x14ac:dyDescent="0.25">
      <c r="A89" s="285"/>
      <c r="B89" s="142" t="s">
        <v>2404</v>
      </c>
      <c r="C89" s="135">
        <v>8</v>
      </c>
      <c r="D89" s="135">
        <v>8</v>
      </c>
      <c r="E89" s="138">
        <v>8</v>
      </c>
    </row>
    <row r="90" spans="1:5" x14ac:dyDescent="0.25">
      <c r="A90" s="285"/>
      <c r="B90" s="142" t="s">
        <v>2405</v>
      </c>
      <c r="C90" s="135">
        <v>2</v>
      </c>
      <c r="D90" s="135">
        <v>2</v>
      </c>
      <c r="E90" s="138">
        <v>2</v>
      </c>
    </row>
    <row r="91" spans="1:5" x14ac:dyDescent="0.25">
      <c r="A91" s="285"/>
      <c r="B91" s="142" t="s">
        <v>2406</v>
      </c>
      <c r="C91" s="135">
        <v>30</v>
      </c>
      <c r="D91" s="135">
        <v>30</v>
      </c>
      <c r="E91" s="138">
        <v>30</v>
      </c>
    </row>
    <row r="92" spans="1:5" ht="15.75" thickBot="1" x14ac:dyDescent="0.3">
      <c r="A92" s="286"/>
      <c r="B92" s="143" t="s">
        <v>2407</v>
      </c>
      <c r="C92" s="139">
        <v>30</v>
      </c>
      <c r="D92" s="139">
        <v>30</v>
      </c>
      <c r="E92" s="140">
        <v>30</v>
      </c>
    </row>
    <row r="93" spans="1:5" x14ac:dyDescent="0.25">
      <c r="A93" s="281" t="s">
        <v>2232</v>
      </c>
      <c r="B93" s="141" t="s">
        <v>2251</v>
      </c>
      <c r="C93" s="136">
        <v>10</v>
      </c>
      <c r="D93" s="136">
        <v>10</v>
      </c>
      <c r="E93" s="137">
        <v>10</v>
      </c>
    </row>
    <row r="94" spans="1:5" x14ac:dyDescent="0.25">
      <c r="A94" s="282"/>
      <c r="B94" s="142" t="s">
        <v>2356</v>
      </c>
      <c r="C94" s="135">
        <v>8</v>
      </c>
      <c r="D94" s="135">
        <v>8</v>
      </c>
      <c r="E94" s="138">
        <v>8</v>
      </c>
    </row>
    <row r="95" spans="1:5" x14ac:dyDescent="0.25">
      <c r="A95" s="282"/>
      <c r="B95" s="142" t="s">
        <v>2357</v>
      </c>
      <c r="C95" s="135">
        <v>2</v>
      </c>
      <c r="D95" s="135">
        <v>2</v>
      </c>
      <c r="E95" s="138">
        <v>2</v>
      </c>
    </row>
    <row r="96" spans="1:5" x14ac:dyDescent="0.25">
      <c r="A96" s="282"/>
      <c r="B96" s="142" t="s">
        <v>2403</v>
      </c>
      <c r="C96" s="135">
        <v>10</v>
      </c>
      <c r="D96" s="135">
        <v>10</v>
      </c>
      <c r="E96" s="138">
        <v>10</v>
      </c>
    </row>
    <row r="97" spans="1:5" x14ac:dyDescent="0.25">
      <c r="A97" s="282"/>
      <c r="B97" s="142" t="s">
        <v>2404</v>
      </c>
      <c r="C97" s="135">
        <v>8</v>
      </c>
      <c r="D97" s="135">
        <v>8</v>
      </c>
      <c r="E97" s="138">
        <v>8</v>
      </c>
    </row>
    <row r="98" spans="1:5" x14ac:dyDescent="0.25">
      <c r="A98" s="282"/>
      <c r="B98" s="142" t="s">
        <v>2405</v>
      </c>
      <c r="C98" s="135">
        <v>2</v>
      </c>
      <c r="D98" s="135">
        <v>2</v>
      </c>
      <c r="E98" s="138">
        <v>2</v>
      </c>
    </row>
    <row r="99" spans="1:5" x14ac:dyDescent="0.25">
      <c r="A99" s="282"/>
      <c r="B99" s="142" t="s">
        <v>2406</v>
      </c>
      <c r="C99" s="135">
        <v>30</v>
      </c>
      <c r="D99" s="135">
        <v>30</v>
      </c>
      <c r="E99" s="138">
        <v>30</v>
      </c>
    </row>
    <row r="100" spans="1:5" ht="15.75" thickBot="1" x14ac:dyDescent="0.3">
      <c r="A100" s="283"/>
      <c r="B100" s="143" t="s">
        <v>2407</v>
      </c>
      <c r="C100" s="139">
        <v>30</v>
      </c>
      <c r="D100" s="139">
        <v>30</v>
      </c>
      <c r="E100" s="140">
        <v>30</v>
      </c>
    </row>
    <row r="101" spans="1:5" x14ac:dyDescent="0.25">
      <c r="A101" s="269" t="s">
        <v>2233</v>
      </c>
      <c r="B101" s="156" t="s">
        <v>2251</v>
      </c>
      <c r="C101" s="151">
        <v>14</v>
      </c>
      <c r="D101" s="151">
        <v>14</v>
      </c>
      <c r="E101" s="152">
        <v>14</v>
      </c>
    </row>
    <row r="102" spans="1:5" x14ac:dyDescent="0.25">
      <c r="A102" s="270"/>
      <c r="B102" s="157" t="s">
        <v>2356</v>
      </c>
      <c r="C102" s="150">
        <v>6</v>
      </c>
      <c r="D102" s="150">
        <v>6</v>
      </c>
      <c r="E102" s="153">
        <v>6</v>
      </c>
    </row>
    <row r="103" spans="1:5" x14ac:dyDescent="0.25">
      <c r="A103" s="270"/>
      <c r="B103" s="157" t="s">
        <v>2409</v>
      </c>
      <c r="C103" s="150">
        <v>14</v>
      </c>
      <c r="D103" s="150">
        <v>14</v>
      </c>
      <c r="E103" s="153">
        <v>14</v>
      </c>
    </row>
    <row r="104" spans="1:5" x14ac:dyDescent="0.25">
      <c r="A104" s="270"/>
      <c r="B104" s="157" t="s">
        <v>2410</v>
      </c>
      <c r="C104" s="150">
        <v>6</v>
      </c>
      <c r="D104" s="150">
        <v>6</v>
      </c>
      <c r="E104" s="153">
        <v>6</v>
      </c>
    </row>
    <row r="105" spans="1:5" x14ac:dyDescent="0.25">
      <c r="A105" s="270"/>
      <c r="B105" s="157" t="s">
        <v>2411</v>
      </c>
      <c r="C105" s="150">
        <v>30</v>
      </c>
      <c r="D105" s="150">
        <v>30</v>
      </c>
      <c r="E105" s="150">
        <v>30</v>
      </c>
    </row>
    <row r="106" spans="1:5" x14ac:dyDescent="0.25">
      <c r="A106" s="270"/>
      <c r="B106" s="157" t="s">
        <v>2412</v>
      </c>
      <c r="C106" s="150">
        <v>20</v>
      </c>
      <c r="D106" s="150">
        <v>20</v>
      </c>
      <c r="E106" s="153">
        <v>20</v>
      </c>
    </row>
    <row r="107" spans="1:5" ht="15.75" thickBot="1" x14ac:dyDescent="0.3">
      <c r="A107" s="271"/>
      <c r="B107" s="158" t="s">
        <v>2413</v>
      </c>
      <c r="C107" s="154">
        <v>10</v>
      </c>
      <c r="D107" s="154">
        <v>10</v>
      </c>
      <c r="E107" s="155">
        <v>10</v>
      </c>
    </row>
    <row r="108" spans="1:5" x14ac:dyDescent="0.25">
      <c r="A108" s="269" t="s">
        <v>2234</v>
      </c>
      <c r="B108" s="156" t="s">
        <v>2251</v>
      </c>
      <c r="C108" s="151">
        <v>14</v>
      </c>
      <c r="D108" s="151">
        <v>14</v>
      </c>
      <c r="E108" s="152">
        <v>14</v>
      </c>
    </row>
    <row r="109" spans="1:5" x14ac:dyDescent="0.25">
      <c r="A109" s="270"/>
      <c r="B109" s="157" t="s">
        <v>2356</v>
      </c>
      <c r="C109" s="150">
        <v>6</v>
      </c>
      <c r="D109" s="150">
        <v>6</v>
      </c>
      <c r="E109" s="153">
        <v>6</v>
      </c>
    </row>
    <row r="110" spans="1:5" x14ac:dyDescent="0.25">
      <c r="A110" s="270"/>
      <c r="B110" s="157" t="s">
        <v>2409</v>
      </c>
      <c r="C110" s="150">
        <v>14</v>
      </c>
      <c r="D110" s="150">
        <v>14</v>
      </c>
      <c r="E110" s="153">
        <v>14</v>
      </c>
    </row>
    <row r="111" spans="1:5" x14ac:dyDescent="0.25">
      <c r="A111" s="270"/>
      <c r="B111" s="157" t="s">
        <v>2410</v>
      </c>
      <c r="C111" s="150">
        <v>6</v>
      </c>
      <c r="D111" s="150">
        <v>6</v>
      </c>
      <c r="E111" s="153">
        <v>6</v>
      </c>
    </row>
    <row r="112" spans="1:5" x14ac:dyDescent="0.25">
      <c r="A112" s="270"/>
      <c r="B112" s="157" t="s">
        <v>2411</v>
      </c>
      <c r="C112" s="150">
        <v>30</v>
      </c>
      <c r="D112" s="150">
        <v>30</v>
      </c>
      <c r="E112" s="150">
        <v>30</v>
      </c>
    </row>
    <row r="113" spans="1:5" x14ac:dyDescent="0.25">
      <c r="A113" s="270"/>
      <c r="B113" s="157" t="s">
        <v>2412</v>
      </c>
      <c r="C113" s="150">
        <v>20</v>
      </c>
      <c r="D113" s="150">
        <v>20</v>
      </c>
      <c r="E113" s="153">
        <v>20</v>
      </c>
    </row>
    <row r="114" spans="1:5" ht="15.75" thickBot="1" x14ac:dyDescent="0.3">
      <c r="A114" s="271"/>
      <c r="B114" s="158" t="s">
        <v>2413</v>
      </c>
      <c r="C114" s="154">
        <v>10</v>
      </c>
      <c r="D114" s="154">
        <v>10</v>
      </c>
      <c r="E114" s="155">
        <v>10</v>
      </c>
    </row>
    <row r="115" spans="1:5" x14ac:dyDescent="0.25">
      <c r="A115" s="269" t="s">
        <v>2235</v>
      </c>
      <c r="B115" s="156" t="s">
        <v>2251</v>
      </c>
      <c r="C115" s="151">
        <v>14</v>
      </c>
      <c r="D115" s="151">
        <v>14</v>
      </c>
      <c r="E115" s="152">
        <v>14</v>
      </c>
    </row>
    <row r="116" spans="1:5" x14ac:dyDescent="0.25">
      <c r="A116" s="270"/>
      <c r="B116" s="157" t="s">
        <v>2356</v>
      </c>
      <c r="C116" s="150">
        <v>6</v>
      </c>
      <c r="D116" s="150">
        <v>6</v>
      </c>
      <c r="E116" s="153">
        <v>6</v>
      </c>
    </row>
    <row r="117" spans="1:5" x14ac:dyDescent="0.25">
      <c r="A117" s="270"/>
      <c r="B117" s="157" t="s">
        <v>2409</v>
      </c>
      <c r="C117" s="150">
        <v>14</v>
      </c>
      <c r="D117" s="150">
        <v>14</v>
      </c>
      <c r="E117" s="153">
        <v>14</v>
      </c>
    </row>
    <row r="118" spans="1:5" x14ac:dyDescent="0.25">
      <c r="A118" s="270"/>
      <c r="B118" s="157" t="s">
        <v>2410</v>
      </c>
      <c r="C118" s="150">
        <v>6</v>
      </c>
      <c r="D118" s="150">
        <v>6</v>
      </c>
      <c r="E118" s="153">
        <v>6</v>
      </c>
    </row>
    <row r="119" spans="1:5" x14ac:dyDescent="0.25">
      <c r="A119" s="270"/>
      <c r="B119" s="157" t="s">
        <v>2411</v>
      </c>
      <c r="C119" s="150">
        <v>30</v>
      </c>
      <c r="D119" s="150">
        <v>30</v>
      </c>
      <c r="E119" s="150">
        <v>30</v>
      </c>
    </row>
    <row r="120" spans="1:5" x14ac:dyDescent="0.25">
      <c r="A120" s="270"/>
      <c r="B120" s="157" t="s">
        <v>2412</v>
      </c>
      <c r="C120" s="150">
        <v>20</v>
      </c>
      <c r="D120" s="150">
        <v>20</v>
      </c>
      <c r="E120" s="153">
        <v>20</v>
      </c>
    </row>
    <row r="121" spans="1:5" ht="15.75" thickBot="1" x14ac:dyDescent="0.3">
      <c r="A121" s="271"/>
      <c r="B121" s="158" t="s">
        <v>2413</v>
      </c>
      <c r="C121" s="154">
        <v>10</v>
      </c>
      <c r="D121" s="154">
        <v>10</v>
      </c>
      <c r="E121" s="155">
        <v>10</v>
      </c>
    </row>
    <row r="122" spans="1:5" x14ac:dyDescent="0.25">
      <c r="A122" s="259" t="s">
        <v>2322</v>
      </c>
      <c r="B122" s="169" t="s">
        <v>2251</v>
      </c>
      <c r="C122" s="164">
        <v>40</v>
      </c>
      <c r="D122" s="164">
        <v>40</v>
      </c>
      <c r="E122" s="165">
        <v>40</v>
      </c>
    </row>
    <row r="123" spans="1:5" x14ac:dyDescent="0.25">
      <c r="A123" s="260"/>
      <c r="B123" s="170" t="s">
        <v>2356</v>
      </c>
      <c r="C123" s="163">
        <v>20</v>
      </c>
      <c r="D123" s="163">
        <v>20</v>
      </c>
      <c r="E123" s="166">
        <v>20</v>
      </c>
    </row>
    <row r="124" spans="1:5" x14ac:dyDescent="0.25">
      <c r="A124" s="260"/>
      <c r="B124" s="170" t="s">
        <v>2397</v>
      </c>
      <c r="C124" s="163">
        <v>16</v>
      </c>
      <c r="D124" s="163">
        <v>16</v>
      </c>
      <c r="E124" s="166">
        <v>16</v>
      </c>
    </row>
    <row r="125" spans="1:5" x14ac:dyDescent="0.25">
      <c r="A125" s="260"/>
      <c r="B125" s="170" t="s">
        <v>2398</v>
      </c>
      <c r="C125" s="163">
        <v>4</v>
      </c>
      <c r="D125" s="163">
        <v>4</v>
      </c>
      <c r="E125" s="166">
        <v>4</v>
      </c>
    </row>
    <row r="126" spans="1:5" x14ac:dyDescent="0.25">
      <c r="A126" s="260"/>
      <c r="B126" s="170" t="s">
        <v>2399</v>
      </c>
      <c r="C126" s="163">
        <v>12</v>
      </c>
      <c r="D126" s="163">
        <v>12</v>
      </c>
      <c r="E126" s="166">
        <v>12</v>
      </c>
    </row>
    <row r="127" spans="1:5" x14ac:dyDescent="0.25">
      <c r="A127" s="260"/>
      <c r="B127" s="170" t="s">
        <v>2400</v>
      </c>
      <c r="C127" s="163">
        <v>5</v>
      </c>
      <c r="D127" s="163">
        <v>5</v>
      </c>
      <c r="E127" s="166">
        <v>5</v>
      </c>
    </row>
    <row r="128" spans="1:5" ht="15.75" thickBot="1" x14ac:dyDescent="0.3">
      <c r="A128" s="287"/>
      <c r="B128" s="171" t="s">
        <v>2401</v>
      </c>
      <c r="C128" s="167">
        <v>3</v>
      </c>
      <c r="D128" s="167">
        <v>3</v>
      </c>
      <c r="E128" s="168">
        <v>3</v>
      </c>
    </row>
    <row r="129" spans="1:5" x14ac:dyDescent="0.25">
      <c r="A129" s="261" t="s">
        <v>2323</v>
      </c>
      <c r="B129" s="169" t="s">
        <v>2251</v>
      </c>
      <c r="C129" s="164">
        <v>40</v>
      </c>
      <c r="D129" s="164">
        <v>40</v>
      </c>
      <c r="E129" s="165">
        <v>40</v>
      </c>
    </row>
    <row r="130" spans="1:5" x14ac:dyDescent="0.25">
      <c r="A130" s="262"/>
      <c r="B130" s="170" t="s">
        <v>2356</v>
      </c>
      <c r="C130" s="163">
        <v>20</v>
      </c>
      <c r="D130" s="163">
        <v>20</v>
      </c>
      <c r="E130" s="166">
        <v>20</v>
      </c>
    </row>
    <row r="131" spans="1:5" x14ac:dyDescent="0.25">
      <c r="A131" s="262"/>
      <c r="B131" s="170" t="s">
        <v>2397</v>
      </c>
      <c r="C131" s="163">
        <v>16</v>
      </c>
      <c r="D131" s="163">
        <v>16</v>
      </c>
      <c r="E131" s="166">
        <v>16</v>
      </c>
    </row>
    <row r="132" spans="1:5" x14ac:dyDescent="0.25">
      <c r="A132" s="262"/>
      <c r="B132" s="170" t="s">
        <v>2398</v>
      </c>
      <c r="C132" s="163">
        <v>4</v>
      </c>
      <c r="D132" s="163">
        <v>4</v>
      </c>
      <c r="E132" s="166">
        <v>4</v>
      </c>
    </row>
    <row r="133" spans="1:5" x14ac:dyDescent="0.25">
      <c r="A133" s="262"/>
      <c r="B133" s="170" t="s">
        <v>2399</v>
      </c>
      <c r="C133" s="163">
        <v>12</v>
      </c>
      <c r="D133" s="163">
        <v>12</v>
      </c>
      <c r="E133" s="166">
        <v>12</v>
      </c>
    </row>
    <row r="134" spans="1:5" x14ac:dyDescent="0.25">
      <c r="A134" s="262"/>
      <c r="B134" s="170" t="s">
        <v>2400</v>
      </c>
      <c r="C134" s="163">
        <v>5</v>
      </c>
      <c r="D134" s="163">
        <v>5</v>
      </c>
      <c r="E134" s="166">
        <v>5</v>
      </c>
    </row>
    <row r="135" spans="1:5" ht="15.75" thickBot="1" x14ac:dyDescent="0.3">
      <c r="A135" s="288"/>
      <c r="B135" s="171" t="s">
        <v>2401</v>
      </c>
      <c r="C135" s="167">
        <v>3</v>
      </c>
      <c r="D135" s="167">
        <v>3</v>
      </c>
      <c r="E135" s="168">
        <v>3</v>
      </c>
    </row>
    <row r="136" spans="1:5" x14ac:dyDescent="0.25">
      <c r="A136" s="289" t="s">
        <v>2324</v>
      </c>
      <c r="B136" s="169" t="s">
        <v>2251</v>
      </c>
      <c r="C136" s="164">
        <v>40</v>
      </c>
      <c r="D136" s="164">
        <v>40</v>
      </c>
      <c r="E136" s="165">
        <v>40</v>
      </c>
    </row>
    <row r="137" spans="1:5" x14ac:dyDescent="0.25">
      <c r="A137" s="290"/>
      <c r="B137" s="170" t="s">
        <v>2356</v>
      </c>
      <c r="C137" s="163">
        <v>20</v>
      </c>
      <c r="D137" s="163">
        <v>20</v>
      </c>
      <c r="E137" s="166">
        <v>20</v>
      </c>
    </row>
    <row r="138" spans="1:5" x14ac:dyDescent="0.25">
      <c r="A138" s="290"/>
      <c r="B138" s="170" t="s">
        <v>2397</v>
      </c>
      <c r="C138" s="163">
        <v>16</v>
      </c>
      <c r="D138" s="163">
        <v>16</v>
      </c>
      <c r="E138" s="166">
        <v>16</v>
      </c>
    </row>
    <row r="139" spans="1:5" x14ac:dyDescent="0.25">
      <c r="A139" s="290"/>
      <c r="B139" s="170" t="s">
        <v>2398</v>
      </c>
      <c r="C139" s="163">
        <v>4</v>
      </c>
      <c r="D139" s="163">
        <v>4</v>
      </c>
      <c r="E139" s="166">
        <v>4</v>
      </c>
    </row>
    <row r="140" spans="1:5" x14ac:dyDescent="0.25">
      <c r="A140" s="290"/>
      <c r="B140" s="170" t="s">
        <v>2399</v>
      </c>
      <c r="C140" s="163">
        <v>12</v>
      </c>
      <c r="D140" s="163">
        <v>12</v>
      </c>
      <c r="E140" s="166">
        <v>12</v>
      </c>
    </row>
    <row r="141" spans="1:5" x14ac:dyDescent="0.25">
      <c r="A141" s="290"/>
      <c r="B141" s="170" t="s">
        <v>2400</v>
      </c>
      <c r="C141" s="163">
        <v>5</v>
      </c>
      <c r="D141" s="163">
        <v>5</v>
      </c>
      <c r="E141" s="166">
        <v>5</v>
      </c>
    </row>
    <row r="142" spans="1:5" ht="15.75" thickBot="1" x14ac:dyDescent="0.3">
      <c r="A142" s="291"/>
      <c r="B142" s="171" t="s">
        <v>2401</v>
      </c>
      <c r="C142" s="167">
        <v>3</v>
      </c>
      <c r="D142" s="167">
        <v>3</v>
      </c>
      <c r="E142" s="168">
        <v>3</v>
      </c>
    </row>
    <row r="143" spans="1:5" x14ac:dyDescent="0.25">
      <c r="A143" s="263" t="s">
        <v>2236</v>
      </c>
      <c r="B143" s="181" t="s">
        <v>2251</v>
      </c>
      <c r="C143" s="176">
        <v>50</v>
      </c>
      <c r="D143" s="176">
        <v>50</v>
      </c>
      <c r="E143" s="177">
        <v>50</v>
      </c>
    </row>
    <row r="144" spans="1:5" x14ac:dyDescent="0.25">
      <c r="A144" s="264"/>
      <c r="B144" s="182" t="s">
        <v>2356</v>
      </c>
      <c r="C144" s="175">
        <v>20</v>
      </c>
      <c r="D144" s="175">
        <v>20</v>
      </c>
      <c r="E144" s="178">
        <v>20</v>
      </c>
    </row>
    <row r="145" spans="1:5" x14ac:dyDescent="0.25">
      <c r="A145" s="264"/>
      <c r="B145" s="182" t="s">
        <v>2397</v>
      </c>
      <c r="C145" s="175">
        <v>20</v>
      </c>
      <c r="D145" s="175">
        <v>20</v>
      </c>
      <c r="E145" s="178">
        <v>20</v>
      </c>
    </row>
    <row r="146" spans="1:5" ht="15.75" thickBot="1" x14ac:dyDescent="0.3">
      <c r="A146" s="265"/>
      <c r="B146" s="183" t="s">
        <v>2398</v>
      </c>
      <c r="C146" s="179">
        <v>10</v>
      </c>
      <c r="D146" s="179">
        <v>10</v>
      </c>
      <c r="E146" s="180">
        <v>10</v>
      </c>
    </row>
    <row r="147" spans="1:5" x14ac:dyDescent="0.25">
      <c r="A147" s="256" t="s">
        <v>2237</v>
      </c>
      <c r="B147" s="181" t="s">
        <v>2251</v>
      </c>
      <c r="C147" s="176">
        <v>50</v>
      </c>
      <c r="D147" s="176">
        <v>50</v>
      </c>
      <c r="E147" s="177">
        <v>50</v>
      </c>
    </row>
    <row r="148" spans="1:5" x14ac:dyDescent="0.25">
      <c r="A148" s="257"/>
      <c r="B148" s="182" t="s">
        <v>2356</v>
      </c>
      <c r="C148" s="175">
        <v>20</v>
      </c>
      <c r="D148" s="175">
        <v>20</v>
      </c>
      <c r="E148" s="178">
        <v>20</v>
      </c>
    </row>
    <row r="149" spans="1:5" x14ac:dyDescent="0.25">
      <c r="A149" s="257"/>
      <c r="B149" s="182" t="s">
        <v>2397</v>
      </c>
      <c r="C149" s="175">
        <v>20</v>
      </c>
      <c r="D149" s="175">
        <v>20</v>
      </c>
      <c r="E149" s="178">
        <v>20</v>
      </c>
    </row>
    <row r="150" spans="1:5" ht="15.75" thickBot="1" x14ac:dyDescent="0.3">
      <c r="A150" s="258"/>
      <c r="B150" s="183" t="s">
        <v>2398</v>
      </c>
      <c r="C150" s="179">
        <v>10</v>
      </c>
      <c r="D150" s="179">
        <v>10</v>
      </c>
      <c r="E150" s="180">
        <v>10</v>
      </c>
    </row>
    <row r="151" spans="1:5" x14ac:dyDescent="0.25">
      <c r="A151" s="256" t="s">
        <v>2238</v>
      </c>
      <c r="B151" s="181" t="s">
        <v>2251</v>
      </c>
      <c r="C151" s="176">
        <v>50</v>
      </c>
      <c r="D151" s="176">
        <v>50</v>
      </c>
      <c r="E151" s="177">
        <v>50</v>
      </c>
    </row>
    <row r="152" spans="1:5" x14ac:dyDescent="0.25">
      <c r="A152" s="257"/>
      <c r="B152" s="182" t="s">
        <v>2356</v>
      </c>
      <c r="C152" s="175">
        <v>20</v>
      </c>
      <c r="D152" s="175">
        <v>20</v>
      </c>
      <c r="E152" s="178">
        <v>20</v>
      </c>
    </row>
    <row r="153" spans="1:5" x14ac:dyDescent="0.25">
      <c r="A153" s="257"/>
      <c r="B153" s="182" t="s">
        <v>2397</v>
      </c>
      <c r="C153" s="175">
        <v>20</v>
      </c>
      <c r="D153" s="175">
        <v>20</v>
      </c>
      <c r="E153" s="178">
        <v>20</v>
      </c>
    </row>
    <row r="154" spans="1:5" ht="15.75" thickBot="1" x14ac:dyDescent="0.3">
      <c r="A154" s="258"/>
      <c r="B154" s="183" t="s">
        <v>2398</v>
      </c>
      <c r="C154" s="179">
        <v>10</v>
      </c>
      <c r="D154" s="179">
        <v>10</v>
      </c>
      <c r="E154" s="180">
        <v>10</v>
      </c>
    </row>
    <row r="155" spans="1:5" x14ac:dyDescent="0.25">
      <c r="A155" s="204" t="s">
        <v>2205</v>
      </c>
      <c r="B155" s="32"/>
      <c r="C155" s="27" t="s">
        <v>2239</v>
      </c>
      <c r="D155" s="27" t="s">
        <v>2239</v>
      </c>
      <c r="E155" s="27" t="s">
        <v>2239</v>
      </c>
    </row>
  </sheetData>
  <mergeCells count="21">
    <mergeCell ref="A151:A154"/>
    <mergeCell ref="A77:A84"/>
    <mergeCell ref="A85:A92"/>
    <mergeCell ref="A93:A100"/>
    <mergeCell ref="A101:A107"/>
    <mergeCell ref="A108:A114"/>
    <mergeCell ref="A115:A121"/>
    <mergeCell ref="A122:A128"/>
    <mergeCell ref="A129:A135"/>
    <mergeCell ref="A136:A142"/>
    <mergeCell ref="A143:A146"/>
    <mergeCell ref="A147:A150"/>
    <mergeCell ref="A45:A52"/>
    <mergeCell ref="A53:A60"/>
    <mergeCell ref="A61:A68"/>
    <mergeCell ref="A69:A76"/>
    <mergeCell ref="A5:A12"/>
    <mergeCell ref="A13:A20"/>
    <mergeCell ref="A21:A28"/>
    <mergeCell ref="A29:A36"/>
    <mergeCell ref="A37:A44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3" sqref="G13"/>
    </sheetView>
  </sheetViews>
  <sheetFormatPr baseColWidth="10" defaultRowHeight="15" x14ac:dyDescent="0.25"/>
  <cols>
    <col min="1" max="1" width="29.140625" bestFit="1" customWidth="1"/>
    <col min="2" max="2" width="11.7109375" customWidth="1"/>
    <col min="3" max="3" width="12.7109375" customWidth="1"/>
    <col min="4" max="4" width="14" bestFit="1" customWidth="1"/>
    <col min="5" max="5" width="12.7109375" customWidth="1"/>
  </cols>
  <sheetData>
    <row r="1" spans="1:5" ht="28.5" x14ac:dyDescent="0.45">
      <c r="A1" s="23" t="str">
        <f ca="1">MID(CELL("filename",A1),FIND("]",CELL("filename",A1))+1,255)</f>
        <v>Décimo Semestre\Ingeniería Sísmica\Procesamiento datos del censo\Mapping\[Mapping_ANA_220321_modificado.xlsx]Building classes</v>
      </c>
    </row>
    <row r="2" spans="1:5" ht="18.75" x14ac:dyDescent="0.25">
      <c r="A2" s="33" t="s">
        <v>2240</v>
      </c>
      <c r="B2" s="33" t="s">
        <v>2241</v>
      </c>
      <c r="C2" s="33" t="s">
        <v>2242</v>
      </c>
      <c r="D2" s="33" t="s">
        <v>2274</v>
      </c>
      <c r="E2" s="33" t="s">
        <v>2243</v>
      </c>
    </row>
    <row r="3" spans="1:5" x14ac:dyDescent="0.25">
      <c r="A3" s="207" t="s">
        <v>2358</v>
      </c>
      <c r="B3" s="207" t="s">
        <v>2244</v>
      </c>
      <c r="C3" s="207" t="s">
        <v>2245</v>
      </c>
      <c r="D3" s="207" t="s">
        <v>2246</v>
      </c>
      <c r="E3" s="207" t="s">
        <v>2417</v>
      </c>
    </row>
    <row r="4" spans="1:5" x14ac:dyDescent="0.25">
      <c r="A4" s="34" t="s">
        <v>2359</v>
      </c>
      <c r="B4" s="34" t="s">
        <v>2244</v>
      </c>
      <c r="C4" s="34" t="s">
        <v>2245</v>
      </c>
      <c r="D4" s="34" t="s">
        <v>2246</v>
      </c>
      <c r="E4" s="34" t="s">
        <v>2418</v>
      </c>
    </row>
    <row r="5" spans="1:5" x14ac:dyDescent="0.25">
      <c r="A5" s="34" t="s">
        <v>2360</v>
      </c>
      <c r="B5" s="34" t="s">
        <v>2244</v>
      </c>
      <c r="C5" s="34" t="s">
        <v>2245</v>
      </c>
      <c r="D5" s="34" t="s">
        <v>2246</v>
      </c>
      <c r="E5" s="34" t="s">
        <v>2419</v>
      </c>
    </row>
    <row r="6" spans="1:5" x14ac:dyDescent="0.25">
      <c r="A6" s="34" t="s">
        <v>2361</v>
      </c>
      <c r="B6" s="34" t="s">
        <v>2244</v>
      </c>
      <c r="C6" s="34" t="s">
        <v>2245</v>
      </c>
      <c r="D6" s="34" t="s">
        <v>2246</v>
      </c>
      <c r="E6" s="34" t="s">
        <v>2420</v>
      </c>
    </row>
    <row r="7" spans="1:5" x14ac:dyDescent="0.25">
      <c r="A7" s="34" t="s">
        <v>2380</v>
      </c>
      <c r="B7" s="34" t="s">
        <v>2244</v>
      </c>
      <c r="C7" s="34" t="s">
        <v>2245</v>
      </c>
      <c r="D7" s="34" t="s">
        <v>2247</v>
      </c>
      <c r="E7" s="34" t="s">
        <v>2417</v>
      </c>
    </row>
    <row r="8" spans="1:5" x14ac:dyDescent="0.25">
      <c r="A8" s="34" t="s">
        <v>2381</v>
      </c>
      <c r="B8" s="34" t="s">
        <v>2244</v>
      </c>
      <c r="C8" s="34" t="s">
        <v>2245</v>
      </c>
      <c r="D8" s="34" t="s">
        <v>2247</v>
      </c>
      <c r="E8" s="34" t="s">
        <v>2418</v>
      </c>
    </row>
    <row r="9" spans="1:5" x14ac:dyDescent="0.25">
      <c r="A9" s="34" t="s">
        <v>2382</v>
      </c>
      <c r="B9" s="34" t="s">
        <v>2244</v>
      </c>
      <c r="C9" s="34" t="s">
        <v>2245</v>
      </c>
      <c r="D9" s="34" t="s">
        <v>2247</v>
      </c>
      <c r="E9" s="34" t="s">
        <v>2419</v>
      </c>
    </row>
    <row r="10" spans="1:5" x14ac:dyDescent="0.25">
      <c r="A10" s="34" t="s">
        <v>2383</v>
      </c>
      <c r="B10" s="34" t="s">
        <v>2244</v>
      </c>
      <c r="C10" s="34" t="s">
        <v>2245</v>
      </c>
      <c r="D10" s="34" t="s">
        <v>2247</v>
      </c>
      <c r="E10" s="34" t="s">
        <v>2420</v>
      </c>
    </row>
    <row r="11" spans="1:5" x14ac:dyDescent="0.25">
      <c r="A11" s="34" t="s">
        <v>2369</v>
      </c>
      <c r="B11" s="34" t="s">
        <v>2244</v>
      </c>
      <c r="C11" s="34" t="s">
        <v>2245</v>
      </c>
      <c r="D11" s="34" t="s">
        <v>2248</v>
      </c>
      <c r="E11" s="34" t="s">
        <v>2417</v>
      </c>
    </row>
    <row r="12" spans="1:5" x14ac:dyDescent="0.25">
      <c r="A12" s="34" t="s">
        <v>2370</v>
      </c>
      <c r="B12" s="34" t="s">
        <v>2244</v>
      </c>
      <c r="C12" s="34" t="s">
        <v>2245</v>
      </c>
      <c r="D12" s="34" t="s">
        <v>2248</v>
      </c>
      <c r="E12" s="34" t="s">
        <v>2418</v>
      </c>
    </row>
    <row r="13" spans="1:5" x14ac:dyDescent="0.25">
      <c r="A13" s="34" t="s">
        <v>2371</v>
      </c>
      <c r="B13" s="34" t="s">
        <v>2244</v>
      </c>
      <c r="C13" s="34" t="s">
        <v>2245</v>
      </c>
      <c r="D13" s="34" t="s">
        <v>2248</v>
      </c>
      <c r="E13" s="34" t="s">
        <v>2419</v>
      </c>
    </row>
    <row r="14" spans="1:5" x14ac:dyDescent="0.25">
      <c r="A14" s="34" t="s">
        <v>2372</v>
      </c>
      <c r="B14" s="34" t="s">
        <v>2244</v>
      </c>
      <c r="C14" s="34" t="s">
        <v>2245</v>
      </c>
      <c r="D14" s="34" t="s">
        <v>2248</v>
      </c>
      <c r="E14" s="34" t="s">
        <v>2420</v>
      </c>
    </row>
    <row r="15" spans="1:5" x14ac:dyDescent="0.25">
      <c r="A15" s="34" t="s">
        <v>2390</v>
      </c>
      <c r="B15" s="34" t="s">
        <v>2244</v>
      </c>
      <c r="C15" s="34" t="s">
        <v>2245</v>
      </c>
      <c r="D15" s="34" t="s">
        <v>2249</v>
      </c>
      <c r="E15" s="34" t="s">
        <v>2417</v>
      </c>
    </row>
    <row r="16" spans="1:5" x14ac:dyDescent="0.25">
      <c r="A16" s="34" t="s">
        <v>2391</v>
      </c>
      <c r="B16" s="34" t="s">
        <v>2244</v>
      </c>
      <c r="C16" s="34" t="s">
        <v>2245</v>
      </c>
      <c r="D16" s="34" t="s">
        <v>2249</v>
      </c>
      <c r="E16" s="34" t="s">
        <v>2418</v>
      </c>
    </row>
    <row r="17" spans="1:5" x14ac:dyDescent="0.25">
      <c r="A17" s="34" t="s">
        <v>2392</v>
      </c>
      <c r="B17" s="34" t="s">
        <v>2244</v>
      </c>
      <c r="C17" s="34" t="s">
        <v>2245</v>
      </c>
      <c r="D17" s="34" t="s">
        <v>2249</v>
      </c>
      <c r="E17" s="34" t="s">
        <v>2419</v>
      </c>
    </row>
    <row r="18" spans="1:5" x14ac:dyDescent="0.25">
      <c r="A18" s="208" t="s">
        <v>2393</v>
      </c>
      <c r="B18" s="208" t="s">
        <v>2244</v>
      </c>
      <c r="C18" s="208" t="s">
        <v>2245</v>
      </c>
      <c r="D18" s="208" t="s">
        <v>2249</v>
      </c>
      <c r="E18" s="208" t="s">
        <v>2420</v>
      </c>
    </row>
    <row r="19" spans="1:5" x14ac:dyDescent="0.25">
      <c r="A19" s="35" t="s">
        <v>2403</v>
      </c>
      <c r="B19" s="35" t="s">
        <v>2244</v>
      </c>
      <c r="C19" s="35" t="s">
        <v>2250</v>
      </c>
      <c r="D19" s="35" t="s">
        <v>2247</v>
      </c>
      <c r="E19" s="35" t="s">
        <v>2253</v>
      </c>
    </row>
    <row r="20" spans="1:5" x14ac:dyDescent="0.25">
      <c r="A20" s="35" t="s">
        <v>2404</v>
      </c>
      <c r="B20" s="35" t="s">
        <v>2244</v>
      </c>
      <c r="C20" s="209" t="s">
        <v>2250</v>
      </c>
      <c r="D20" s="35" t="s">
        <v>2247</v>
      </c>
      <c r="E20" s="35" t="s">
        <v>2258</v>
      </c>
    </row>
    <row r="21" spans="1:5" x14ac:dyDescent="0.25">
      <c r="A21" s="35" t="s">
        <v>2405</v>
      </c>
      <c r="B21" s="35" t="s">
        <v>2244</v>
      </c>
      <c r="C21" s="209" t="s">
        <v>2250</v>
      </c>
      <c r="D21" s="35" t="s">
        <v>2247</v>
      </c>
      <c r="E21" s="35" t="s">
        <v>2417</v>
      </c>
    </row>
    <row r="22" spans="1:5" x14ac:dyDescent="0.25">
      <c r="A22" s="35" t="s">
        <v>2406</v>
      </c>
      <c r="B22" s="35" t="s">
        <v>2244</v>
      </c>
      <c r="C22" s="209" t="s">
        <v>2250</v>
      </c>
      <c r="D22" s="35" t="s">
        <v>2247</v>
      </c>
      <c r="E22" s="35" t="s">
        <v>2418</v>
      </c>
    </row>
    <row r="23" spans="1:5" x14ac:dyDescent="0.25">
      <c r="A23" s="35" t="s">
        <v>2407</v>
      </c>
      <c r="B23" s="35" t="s">
        <v>2244</v>
      </c>
      <c r="C23" s="209" t="s">
        <v>2250</v>
      </c>
      <c r="D23" s="35" t="s">
        <v>2247</v>
      </c>
      <c r="E23" s="35" t="s">
        <v>2419</v>
      </c>
    </row>
    <row r="24" spans="1:5" x14ac:dyDescent="0.25">
      <c r="A24" s="35" t="s">
        <v>2408</v>
      </c>
      <c r="B24" s="35" t="s">
        <v>2244</v>
      </c>
      <c r="C24" s="35" t="s">
        <v>2250</v>
      </c>
      <c r="D24" s="35" t="s">
        <v>2247</v>
      </c>
      <c r="E24" s="35" t="s">
        <v>2420</v>
      </c>
    </row>
    <row r="25" spans="1:5" x14ac:dyDescent="0.25">
      <c r="A25" s="35" t="s">
        <v>2397</v>
      </c>
      <c r="B25" s="35" t="s">
        <v>2244</v>
      </c>
      <c r="C25" s="35" t="s">
        <v>2250</v>
      </c>
      <c r="D25" s="35" t="s">
        <v>2248</v>
      </c>
      <c r="E25" s="35" t="s">
        <v>2253</v>
      </c>
    </row>
    <row r="26" spans="1:5" x14ac:dyDescent="0.25">
      <c r="A26" s="35" t="s">
        <v>2398</v>
      </c>
      <c r="B26" s="35" t="s">
        <v>2244</v>
      </c>
      <c r="C26" s="35" t="s">
        <v>2250</v>
      </c>
      <c r="D26" s="35" t="s">
        <v>2248</v>
      </c>
      <c r="E26" s="35" t="s">
        <v>2258</v>
      </c>
    </row>
    <row r="27" spans="1:5" x14ac:dyDescent="0.25">
      <c r="A27" s="35" t="s">
        <v>2399</v>
      </c>
      <c r="B27" s="35" t="s">
        <v>2244</v>
      </c>
      <c r="C27" s="35" t="s">
        <v>2250</v>
      </c>
      <c r="D27" s="35" t="s">
        <v>2248</v>
      </c>
      <c r="E27" s="35" t="s">
        <v>2417</v>
      </c>
    </row>
    <row r="28" spans="1:5" x14ac:dyDescent="0.25">
      <c r="A28" s="35" t="s">
        <v>2400</v>
      </c>
      <c r="B28" s="35" t="s">
        <v>2244</v>
      </c>
      <c r="C28" s="35" t="s">
        <v>2250</v>
      </c>
      <c r="D28" s="35" t="s">
        <v>2248</v>
      </c>
      <c r="E28" s="35" t="s">
        <v>2418</v>
      </c>
    </row>
    <row r="29" spans="1:5" x14ac:dyDescent="0.25">
      <c r="A29" s="35" t="s">
        <v>2401</v>
      </c>
      <c r="B29" s="35" t="s">
        <v>2244</v>
      </c>
      <c r="C29" s="35" t="s">
        <v>2250</v>
      </c>
      <c r="D29" s="35" t="s">
        <v>2248</v>
      </c>
      <c r="E29" s="35" t="s">
        <v>2419</v>
      </c>
    </row>
    <row r="30" spans="1:5" x14ac:dyDescent="0.25">
      <c r="A30" s="35" t="s">
        <v>2402</v>
      </c>
      <c r="B30" s="35" t="s">
        <v>2244</v>
      </c>
      <c r="C30" s="35" t="s">
        <v>2250</v>
      </c>
      <c r="D30" s="35" t="s">
        <v>2248</v>
      </c>
      <c r="E30" s="35" t="s">
        <v>2420</v>
      </c>
    </row>
    <row r="31" spans="1:5" x14ac:dyDescent="0.25">
      <c r="A31" s="35" t="s">
        <v>2409</v>
      </c>
      <c r="B31" s="35" t="s">
        <v>2244</v>
      </c>
      <c r="C31" s="35" t="s">
        <v>2250</v>
      </c>
      <c r="D31" s="35" t="s">
        <v>2249</v>
      </c>
      <c r="E31" s="35" t="s">
        <v>2253</v>
      </c>
    </row>
    <row r="32" spans="1:5" x14ac:dyDescent="0.25">
      <c r="A32" s="35" t="s">
        <v>2410</v>
      </c>
      <c r="B32" s="35" t="s">
        <v>2244</v>
      </c>
      <c r="C32" s="35" t="s">
        <v>2250</v>
      </c>
      <c r="D32" s="35" t="s">
        <v>2249</v>
      </c>
      <c r="E32" s="35" t="s">
        <v>2258</v>
      </c>
    </row>
    <row r="33" spans="1:5" x14ac:dyDescent="0.25">
      <c r="A33" s="35" t="s">
        <v>2411</v>
      </c>
      <c r="B33" s="35" t="s">
        <v>2244</v>
      </c>
      <c r="C33" s="35" t="s">
        <v>2250</v>
      </c>
      <c r="D33" s="35" t="s">
        <v>2249</v>
      </c>
      <c r="E33" s="35" t="s">
        <v>2417</v>
      </c>
    </row>
    <row r="34" spans="1:5" x14ac:dyDescent="0.25">
      <c r="A34" s="35" t="s">
        <v>2412</v>
      </c>
      <c r="B34" s="35" t="s">
        <v>2244</v>
      </c>
      <c r="C34" s="35" t="s">
        <v>2250</v>
      </c>
      <c r="D34" s="35" t="s">
        <v>2249</v>
      </c>
      <c r="E34" s="35" t="s">
        <v>2418</v>
      </c>
    </row>
    <row r="35" spans="1:5" x14ac:dyDescent="0.25">
      <c r="A35" s="35" t="s">
        <v>2413</v>
      </c>
      <c r="B35" s="35" t="s">
        <v>2244</v>
      </c>
      <c r="C35" s="35" t="s">
        <v>2250</v>
      </c>
      <c r="D35" s="35" t="s">
        <v>2249</v>
      </c>
      <c r="E35" s="35" t="s">
        <v>2419</v>
      </c>
    </row>
    <row r="36" spans="1:5" x14ac:dyDescent="0.25">
      <c r="A36" s="210" t="s">
        <v>2414</v>
      </c>
      <c r="B36" s="210" t="s">
        <v>2244</v>
      </c>
      <c r="C36" s="210" t="s">
        <v>2250</v>
      </c>
      <c r="D36" s="210" t="s">
        <v>2249</v>
      </c>
      <c r="E36" s="210" t="s">
        <v>2420</v>
      </c>
    </row>
    <row r="37" spans="1:5" x14ac:dyDescent="0.25">
      <c r="A37" s="211" t="s">
        <v>12</v>
      </c>
      <c r="B37" s="211" t="s">
        <v>12</v>
      </c>
      <c r="C37" s="211"/>
      <c r="D37" s="211"/>
      <c r="E37" s="211"/>
    </row>
    <row r="38" spans="1:5" x14ac:dyDescent="0.25">
      <c r="A38" s="36" t="s">
        <v>2251</v>
      </c>
      <c r="B38" s="36" t="s">
        <v>2252</v>
      </c>
      <c r="C38" s="36" t="s">
        <v>2250</v>
      </c>
      <c r="D38" s="36" t="s">
        <v>2246</v>
      </c>
      <c r="E38" s="36" t="s">
        <v>2253</v>
      </c>
    </row>
    <row r="39" spans="1:5" x14ac:dyDescent="0.25">
      <c r="A39" s="36" t="s">
        <v>2356</v>
      </c>
      <c r="B39" s="36" t="s">
        <v>2252</v>
      </c>
      <c r="C39" s="36" t="s">
        <v>2250</v>
      </c>
      <c r="D39" s="36" t="s">
        <v>2246</v>
      </c>
      <c r="E39" s="36" t="s">
        <v>2258</v>
      </c>
    </row>
    <row r="40" spans="1:5" x14ac:dyDescent="0.25">
      <c r="A40" s="36" t="s">
        <v>2357</v>
      </c>
      <c r="B40" s="36" t="s">
        <v>2252</v>
      </c>
      <c r="C40" s="36" t="s">
        <v>2250</v>
      </c>
      <c r="D40" s="36" t="s">
        <v>2246</v>
      </c>
      <c r="E40" s="36" t="s">
        <v>2417</v>
      </c>
    </row>
    <row r="41" spans="1:5" x14ac:dyDescent="0.25">
      <c r="A41" s="36" t="s">
        <v>2373</v>
      </c>
      <c r="B41" s="36" t="s">
        <v>2252</v>
      </c>
      <c r="C41" s="36" t="s">
        <v>2250</v>
      </c>
      <c r="D41" s="36" t="s">
        <v>2247</v>
      </c>
      <c r="E41" s="36" t="s">
        <v>2253</v>
      </c>
    </row>
    <row r="42" spans="1:5" x14ac:dyDescent="0.25">
      <c r="A42" s="36" t="s">
        <v>2374</v>
      </c>
      <c r="B42" s="36" t="s">
        <v>2252</v>
      </c>
      <c r="C42" s="36" t="s">
        <v>2250</v>
      </c>
      <c r="D42" s="36" t="s">
        <v>2247</v>
      </c>
      <c r="E42" s="36" t="s">
        <v>2258</v>
      </c>
    </row>
    <row r="43" spans="1:5" x14ac:dyDescent="0.25">
      <c r="A43" s="36" t="s">
        <v>2375</v>
      </c>
      <c r="B43" s="36" t="s">
        <v>2252</v>
      </c>
      <c r="C43" s="36" t="s">
        <v>2250</v>
      </c>
      <c r="D43" s="36" t="s">
        <v>2247</v>
      </c>
      <c r="E43" s="36" t="s">
        <v>2417</v>
      </c>
    </row>
    <row r="44" spans="1:5" x14ac:dyDescent="0.25">
      <c r="A44" s="36" t="s">
        <v>2362</v>
      </c>
      <c r="B44" s="36" t="s">
        <v>2252</v>
      </c>
      <c r="C44" s="36" t="s">
        <v>2250</v>
      </c>
      <c r="D44" s="36" t="s">
        <v>2248</v>
      </c>
      <c r="E44" s="36" t="s">
        <v>2253</v>
      </c>
    </row>
    <row r="45" spans="1:5" x14ac:dyDescent="0.25">
      <c r="A45" s="36" t="s">
        <v>2363</v>
      </c>
      <c r="B45" s="36" t="s">
        <v>2252</v>
      </c>
      <c r="C45" s="36" t="s">
        <v>2250</v>
      </c>
      <c r="D45" s="36" t="s">
        <v>2248</v>
      </c>
      <c r="E45" s="36" t="s">
        <v>2258</v>
      </c>
    </row>
    <row r="46" spans="1:5" x14ac:dyDescent="0.25">
      <c r="A46" s="36" t="s">
        <v>2364</v>
      </c>
      <c r="B46" s="36" t="s">
        <v>2252</v>
      </c>
      <c r="C46" s="36" t="s">
        <v>2250</v>
      </c>
      <c r="D46" s="36" t="s">
        <v>2248</v>
      </c>
      <c r="E46" s="36" t="s">
        <v>2417</v>
      </c>
    </row>
    <row r="47" spans="1:5" x14ac:dyDescent="0.25">
      <c r="A47" s="36" t="s">
        <v>2255</v>
      </c>
      <c r="B47" s="36" t="s">
        <v>2252</v>
      </c>
      <c r="C47" s="36" t="s">
        <v>2250</v>
      </c>
      <c r="D47" s="36" t="s">
        <v>2249</v>
      </c>
      <c r="E47" s="36" t="s">
        <v>2253</v>
      </c>
    </row>
    <row r="48" spans="1:5" x14ac:dyDescent="0.25">
      <c r="A48" s="36" t="s">
        <v>2384</v>
      </c>
      <c r="B48" s="36" t="s">
        <v>2252</v>
      </c>
      <c r="C48" s="36" t="s">
        <v>2250</v>
      </c>
      <c r="D48" s="36" t="s">
        <v>2249</v>
      </c>
      <c r="E48" s="36" t="s">
        <v>2258</v>
      </c>
    </row>
    <row r="49" spans="1:5" x14ac:dyDescent="0.25">
      <c r="A49" s="212" t="s">
        <v>2385</v>
      </c>
      <c r="B49" s="212" t="s">
        <v>2252</v>
      </c>
      <c r="C49" s="212" t="s">
        <v>2250</v>
      </c>
      <c r="D49" s="212" t="s">
        <v>2249</v>
      </c>
      <c r="E49" s="212" t="s">
        <v>2417</v>
      </c>
    </row>
    <row r="50" spans="1:5" x14ac:dyDescent="0.25">
      <c r="A50" s="37" t="s">
        <v>2256</v>
      </c>
      <c r="B50" s="37" t="s">
        <v>2257</v>
      </c>
      <c r="C50" s="37" t="s">
        <v>2250</v>
      </c>
      <c r="D50" s="37" t="s">
        <v>2247</v>
      </c>
      <c r="E50" s="37" t="s">
        <v>2258</v>
      </c>
    </row>
    <row r="51" spans="1:5" x14ac:dyDescent="0.25">
      <c r="A51" s="37" t="s">
        <v>2376</v>
      </c>
      <c r="B51" s="37" t="s">
        <v>2257</v>
      </c>
      <c r="C51" s="37" t="s">
        <v>2250</v>
      </c>
      <c r="D51" s="37" t="s">
        <v>2247</v>
      </c>
      <c r="E51" s="37" t="s">
        <v>2417</v>
      </c>
    </row>
    <row r="52" spans="1:5" x14ac:dyDescent="0.25">
      <c r="A52" s="37" t="s">
        <v>2377</v>
      </c>
      <c r="B52" s="37" t="s">
        <v>2257</v>
      </c>
      <c r="C52" s="37" t="s">
        <v>2250</v>
      </c>
      <c r="D52" s="37" t="s">
        <v>2247</v>
      </c>
      <c r="E52" s="37" t="s">
        <v>2418</v>
      </c>
    </row>
    <row r="53" spans="1:5" x14ac:dyDescent="0.25">
      <c r="A53" s="37" t="s">
        <v>2378</v>
      </c>
      <c r="B53" s="37" t="s">
        <v>2257</v>
      </c>
      <c r="C53" s="37" t="s">
        <v>2250</v>
      </c>
      <c r="D53" s="37" t="s">
        <v>2247</v>
      </c>
      <c r="E53" s="37" t="s">
        <v>2419</v>
      </c>
    </row>
    <row r="54" spans="1:5" x14ac:dyDescent="0.25">
      <c r="A54" s="37" t="s">
        <v>2379</v>
      </c>
      <c r="B54" s="37" t="s">
        <v>2257</v>
      </c>
      <c r="C54" s="37" t="s">
        <v>2250</v>
      </c>
      <c r="D54" s="37" t="s">
        <v>2247</v>
      </c>
      <c r="E54" s="37" t="s">
        <v>2421</v>
      </c>
    </row>
    <row r="55" spans="1:5" x14ac:dyDescent="0.25">
      <c r="A55" s="37" t="s">
        <v>2259</v>
      </c>
      <c r="B55" s="37" t="s">
        <v>2257</v>
      </c>
      <c r="C55" s="37" t="s">
        <v>2250</v>
      </c>
      <c r="D55" s="37" t="s">
        <v>2248</v>
      </c>
      <c r="E55" s="37" t="s">
        <v>2258</v>
      </c>
    </row>
    <row r="56" spans="1:5" x14ac:dyDescent="0.25">
      <c r="A56" s="37" t="s">
        <v>2365</v>
      </c>
      <c r="B56" s="37" t="s">
        <v>2257</v>
      </c>
      <c r="C56" s="37" t="s">
        <v>2250</v>
      </c>
      <c r="D56" s="37" t="s">
        <v>2248</v>
      </c>
      <c r="E56" s="37" t="s">
        <v>2417</v>
      </c>
    </row>
    <row r="57" spans="1:5" x14ac:dyDescent="0.25">
      <c r="A57" s="37" t="s">
        <v>2366</v>
      </c>
      <c r="B57" s="37" t="s">
        <v>2257</v>
      </c>
      <c r="C57" s="37" t="s">
        <v>2250</v>
      </c>
      <c r="D57" s="37" t="s">
        <v>2248</v>
      </c>
      <c r="E57" s="37" t="s">
        <v>2418</v>
      </c>
    </row>
    <row r="58" spans="1:5" x14ac:dyDescent="0.25">
      <c r="A58" s="37" t="s">
        <v>2367</v>
      </c>
      <c r="B58" s="37" t="s">
        <v>2257</v>
      </c>
      <c r="C58" s="37" t="s">
        <v>2250</v>
      </c>
      <c r="D58" s="37" t="s">
        <v>2248</v>
      </c>
      <c r="E58" s="37" t="s">
        <v>2419</v>
      </c>
    </row>
    <row r="59" spans="1:5" x14ac:dyDescent="0.25">
      <c r="A59" s="37" t="s">
        <v>2368</v>
      </c>
      <c r="B59" s="37" t="s">
        <v>2257</v>
      </c>
      <c r="C59" s="37" t="s">
        <v>2250</v>
      </c>
      <c r="D59" s="37" t="s">
        <v>2248</v>
      </c>
      <c r="E59" s="37" t="s">
        <v>2421</v>
      </c>
    </row>
    <row r="60" spans="1:5" x14ac:dyDescent="0.25">
      <c r="A60" s="37" t="s">
        <v>2260</v>
      </c>
      <c r="B60" s="37" t="s">
        <v>2257</v>
      </c>
      <c r="C60" s="37" t="s">
        <v>2250</v>
      </c>
      <c r="D60" s="37" t="s">
        <v>2249</v>
      </c>
      <c r="E60" s="37" t="s">
        <v>2258</v>
      </c>
    </row>
    <row r="61" spans="1:5" x14ac:dyDescent="0.25">
      <c r="A61" s="37" t="s">
        <v>2386</v>
      </c>
      <c r="B61" s="37" t="s">
        <v>2257</v>
      </c>
      <c r="C61" s="37" t="s">
        <v>2250</v>
      </c>
      <c r="D61" s="37" t="s">
        <v>2249</v>
      </c>
      <c r="E61" s="37" t="s">
        <v>2417</v>
      </c>
    </row>
    <row r="62" spans="1:5" x14ac:dyDescent="0.25">
      <c r="A62" s="37" t="s">
        <v>2387</v>
      </c>
      <c r="B62" s="37" t="s">
        <v>2257</v>
      </c>
      <c r="C62" s="37" t="s">
        <v>2250</v>
      </c>
      <c r="D62" s="37" t="s">
        <v>2249</v>
      </c>
      <c r="E62" s="37" t="s">
        <v>2418</v>
      </c>
    </row>
    <row r="63" spans="1:5" x14ac:dyDescent="0.25">
      <c r="A63" s="37" t="s">
        <v>2388</v>
      </c>
      <c r="B63" s="37" t="s">
        <v>2257</v>
      </c>
      <c r="C63" s="37" t="s">
        <v>2250</v>
      </c>
      <c r="D63" s="37" t="s">
        <v>2249</v>
      </c>
      <c r="E63" s="37" t="s">
        <v>2419</v>
      </c>
    </row>
    <row r="64" spans="1:5" x14ac:dyDescent="0.25">
      <c r="A64" s="213" t="s">
        <v>2389</v>
      </c>
      <c r="B64" s="213" t="s">
        <v>2257</v>
      </c>
      <c r="C64" s="213" t="s">
        <v>2250</v>
      </c>
      <c r="D64" s="213" t="s">
        <v>2249</v>
      </c>
      <c r="E64" s="213" t="s">
        <v>2421</v>
      </c>
    </row>
    <row r="65" spans="1:5" x14ac:dyDescent="0.25">
      <c r="A65" s="38" t="s">
        <v>2261</v>
      </c>
      <c r="B65" s="38" t="s">
        <v>2262</v>
      </c>
      <c r="C65" s="38" t="s">
        <v>2250</v>
      </c>
      <c r="D65" s="38" t="s">
        <v>2246</v>
      </c>
      <c r="E65" s="38" t="s">
        <v>2253</v>
      </c>
    </row>
    <row r="66" spans="1:5" x14ac:dyDescent="0.25">
      <c r="A66" s="38" t="s">
        <v>2354</v>
      </c>
      <c r="B66" s="38" t="s">
        <v>2262</v>
      </c>
      <c r="C66" s="38" t="s">
        <v>2250</v>
      </c>
      <c r="D66" s="38" t="s">
        <v>2246</v>
      </c>
      <c r="E66" s="38" t="s">
        <v>2258</v>
      </c>
    </row>
    <row r="67" spans="1:5" x14ac:dyDescent="0.25">
      <c r="A67" s="38" t="s">
        <v>2355</v>
      </c>
      <c r="B67" s="38" t="s">
        <v>2262</v>
      </c>
      <c r="C67" s="38" t="s">
        <v>2250</v>
      </c>
      <c r="D67" s="38" t="s">
        <v>2246</v>
      </c>
      <c r="E67" s="38" t="s">
        <v>2417</v>
      </c>
    </row>
    <row r="68" spans="1:5" x14ac:dyDescent="0.25">
      <c r="A68" s="38" t="s">
        <v>2263</v>
      </c>
      <c r="B68" s="38" t="s">
        <v>2264</v>
      </c>
      <c r="C68" s="38" t="s">
        <v>2250</v>
      </c>
      <c r="D68" s="38" t="s">
        <v>2246</v>
      </c>
      <c r="E68" s="38" t="s">
        <v>2253</v>
      </c>
    </row>
    <row r="69" spans="1:5" x14ac:dyDescent="0.25">
      <c r="A69" s="39" t="s">
        <v>2415</v>
      </c>
      <c r="B69" s="39" t="s">
        <v>2264</v>
      </c>
      <c r="C69" s="39" t="s">
        <v>2250</v>
      </c>
      <c r="D69" s="39" t="s">
        <v>2246</v>
      </c>
      <c r="E69" s="39" t="s">
        <v>2258</v>
      </c>
    </row>
    <row r="70" spans="1:5" x14ac:dyDescent="0.25">
      <c r="A70" s="40" t="s">
        <v>2265</v>
      </c>
      <c r="B70" s="40" t="s">
        <v>2250</v>
      </c>
      <c r="C70" s="40" t="s">
        <v>2246</v>
      </c>
      <c r="D70" s="40" t="s">
        <v>2246</v>
      </c>
      <c r="E70" s="40" t="s">
        <v>2253</v>
      </c>
    </row>
    <row r="71" spans="1:5" x14ac:dyDescent="0.25">
      <c r="A71" s="40" t="s">
        <v>2266</v>
      </c>
      <c r="B71" s="40" t="s">
        <v>2250</v>
      </c>
      <c r="C71" s="40" t="s">
        <v>2246</v>
      </c>
      <c r="D71" s="40" t="s">
        <v>2246</v>
      </c>
      <c r="E71" s="40" t="s">
        <v>2254</v>
      </c>
    </row>
    <row r="72" spans="1:5" x14ac:dyDescent="0.25">
      <c r="A72" s="40" t="s">
        <v>2267</v>
      </c>
      <c r="B72" s="40" t="s">
        <v>2268</v>
      </c>
      <c r="C72" s="40" t="s">
        <v>2246</v>
      </c>
      <c r="D72" s="40" t="s">
        <v>2246</v>
      </c>
      <c r="E72" s="40" t="s">
        <v>2253</v>
      </c>
    </row>
    <row r="73" spans="1:5" x14ac:dyDescent="0.25">
      <c r="A73" s="40" t="s">
        <v>2269</v>
      </c>
      <c r="B73" s="40" t="s">
        <v>2268</v>
      </c>
      <c r="C73" s="40" t="s">
        <v>2246</v>
      </c>
      <c r="D73" s="40" t="s">
        <v>2246</v>
      </c>
      <c r="E73" s="40" t="s">
        <v>2254</v>
      </c>
    </row>
    <row r="74" spans="1:5" x14ac:dyDescent="0.25">
      <c r="A74" s="40" t="s">
        <v>2270</v>
      </c>
      <c r="B74" s="40" t="s">
        <v>2250</v>
      </c>
      <c r="C74" s="40" t="s">
        <v>2248</v>
      </c>
      <c r="D74" s="40" t="s">
        <v>2246</v>
      </c>
      <c r="E74" s="40" t="s">
        <v>2253</v>
      </c>
    </row>
    <row r="75" spans="1:5" x14ac:dyDescent="0.25">
      <c r="A75" s="40" t="s">
        <v>2271</v>
      </c>
      <c r="B75" s="40" t="s">
        <v>2250</v>
      </c>
      <c r="C75" s="40" t="s">
        <v>2248</v>
      </c>
      <c r="D75" s="40" t="s">
        <v>2246</v>
      </c>
      <c r="E75" s="40" t="s">
        <v>2254</v>
      </c>
    </row>
    <row r="76" spans="1:5" x14ac:dyDescent="0.25">
      <c r="A76" s="40" t="s">
        <v>2272</v>
      </c>
      <c r="B76" s="40" t="s">
        <v>2268</v>
      </c>
      <c r="C76" s="40"/>
      <c r="D76" s="40"/>
      <c r="E76" s="40" t="s">
        <v>2253</v>
      </c>
    </row>
    <row r="77" spans="1:5" x14ac:dyDescent="0.25">
      <c r="A77" s="40" t="s">
        <v>2416</v>
      </c>
      <c r="B77" s="40"/>
      <c r="C77" s="40"/>
      <c r="D77" s="40"/>
      <c r="E77" s="40" t="s">
        <v>2253</v>
      </c>
    </row>
    <row r="78" spans="1:5" x14ac:dyDescent="0.25">
      <c r="A78" s="40" t="s">
        <v>2273</v>
      </c>
      <c r="B78" s="40"/>
      <c r="C78" s="40"/>
      <c r="D78" s="40"/>
      <c r="E78" s="40"/>
    </row>
  </sheetData>
  <sortState ref="G3:G94">
    <sortCondition ref="G3:G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mapping_list</vt:lpstr>
      <vt:lpstr>Conteo_municipios</vt:lpstr>
      <vt:lpstr>mapping types</vt:lpstr>
      <vt:lpstr>mapping</vt:lpstr>
      <vt:lpstr>mapping_detailed_1</vt:lpstr>
      <vt:lpstr>mapping_detailed_2</vt:lpstr>
      <vt:lpstr>Building classes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2018-08-28T13:07:37Z</dcterms:created>
  <dcterms:modified xsi:type="dcterms:W3CDTF">2021-05-26T23:19:24Z</dcterms:modified>
</cp:coreProperties>
</file>