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98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S30" i="1" s="1"/>
  <c r="S37" i="1" s="1"/>
  <c r="S44" i="1" s="1"/>
  <c r="S51" i="1" s="1"/>
  <c r="S58" i="1" s="1"/>
  <c r="R23" i="1"/>
  <c r="R30" i="1" s="1"/>
  <c r="R37" i="1" s="1"/>
  <c r="R44" i="1" s="1"/>
  <c r="R51" i="1" s="1"/>
  <c r="R58" i="1" s="1"/>
  <c r="S21" i="1"/>
  <c r="S28" i="1" s="1"/>
  <c r="S35" i="1" s="1"/>
  <c r="S42" i="1" s="1"/>
  <c r="S49" i="1" s="1"/>
  <c r="S56" i="1" s="1"/>
  <c r="R21" i="1"/>
  <c r="R28" i="1" s="1"/>
  <c r="R35" i="1" s="1"/>
  <c r="R42" i="1" s="1"/>
  <c r="R49" i="1" s="1"/>
  <c r="R56" i="1" s="1"/>
  <c r="S19" i="1"/>
  <c r="S26" i="1" s="1"/>
  <c r="S33" i="1" s="1"/>
  <c r="S40" i="1" s="1"/>
  <c r="S47" i="1" s="1"/>
  <c r="S54" i="1" s="1"/>
  <c r="R19" i="1"/>
  <c r="R26" i="1" s="1"/>
  <c r="R33" i="1" s="1"/>
  <c r="R40" i="1" s="1"/>
  <c r="R47" i="1" s="1"/>
  <c r="R54" i="1" s="1"/>
  <c r="S17" i="1"/>
  <c r="S24" i="1" s="1"/>
  <c r="S31" i="1" s="1"/>
  <c r="S38" i="1" s="1"/>
  <c r="S45" i="1" s="1"/>
  <c r="S52" i="1" s="1"/>
  <c r="R17" i="1"/>
  <c r="R24" i="1" s="1"/>
  <c r="R31" i="1" s="1"/>
  <c r="R38" i="1" s="1"/>
  <c r="R45" i="1" s="1"/>
  <c r="R52" i="1" s="1"/>
  <c r="S16" i="1"/>
  <c r="R16" i="1"/>
  <c r="S15" i="1"/>
  <c r="S22" i="1" s="1"/>
  <c r="S29" i="1" s="1"/>
  <c r="S36" i="1" s="1"/>
  <c r="S43" i="1" s="1"/>
  <c r="S50" i="1" s="1"/>
  <c r="S57" i="1" s="1"/>
  <c r="R15" i="1"/>
  <c r="R22" i="1" s="1"/>
  <c r="R29" i="1" s="1"/>
  <c r="R36" i="1" s="1"/>
  <c r="R43" i="1" s="1"/>
  <c r="R50" i="1" s="1"/>
  <c r="R57" i="1" s="1"/>
  <c r="S14" i="1"/>
  <c r="R14" i="1"/>
  <c r="S13" i="1"/>
  <c r="S20" i="1" s="1"/>
  <c r="S27" i="1" s="1"/>
  <c r="S34" i="1" s="1"/>
  <c r="S41" i="1" s="1"/>
  <c r="S48" i="1" s="1"/>
  <c r="S55" i="1" s="1"/>
  <c r="R13" i="1"/>
  <c r="R20" i="1" s="1"/>
  <c r="R27" i="1" s="1"/>
  <c r="R34" i="1" s="1"/>
  <c r="R41" i="1" s="1"/>
  <c r="R48" i="1" s="1"/>
  <c r="R55" i="1" s="1"/>
  <c r="S12" i="1"/>
  <c r="R12" i="1"/>
  <c r="E13" i="1" l="1"/>
  <c r="E19" i="1"/>
  <c r="E20" i="1"/>
  <c r="E21" i="1"/>
  <c r="E24" i="1"/>
  <c r="E33" i="1"/>
  <c r="E34" i="1"/>
  <c r="E36" i="1"/>
  <c r="E40" i="1"/>
  <c r="E42" i="1"/>
  <c r="E52" i="1"/>
  <c r="E5" i="1"/>
  <c r="O6" i="1"/>
  <c r="E6" i="1" s="1"/>
  <c r="O7" i="1"/>
  <c r="E7" i="1" s="1"/>
  <c r="O8" i="1"/>
  <c r="E8" i="1" s="1"/>
  <c r="O9" i="1"/>
  <c r="E9" i="1" s="1"/>
  <c r="O10" i="1"/>
  <c r="E10" i="1" s="1"/>
  <c r="O5" i="1"/>
  <c r="O13" i="1"/>
  <c r="O14" i="1"/>
  <c r="E14" i="1" s="1"/>
  <c r="O15" i="1"/>
  <c r="E15" i="1" s="1"/>
  <c r="O16" i="1"/>
  <c r="E16" i="1" s="1"/>
  <c r="O17" i="1"/>
  <c r="E17" i="1" s="1"/>
  <c r="O19" i="1"/>
  <c r="O20" i="1"/>
  <c r="O21" i="1"/>
  <c r="O22" i="1"/>
  <c r="E22" i="1" s="1"/>
  <c r="O23" i="1"/>
  <c r="E23" i="1" s="1"/>
  <c r="O24" i="1"/>
  <c r="O26" i="1"/>
  <c r="E26" i="1" s="1"/>
  <c r="O27" i="1"/>
  <c r="E27" i="1" s="1"/>
  <c r="O28" i="1"/>
  <c r="E28" i="1" s="1"/>
  <c r="O29" i="1"/>
  <c r="E29" i="1" s="1"/>
  <c r="O30" i="1"/>
  <c r="E30" i="1" s="1"/>
  <c r="O31" i="1"/>
  <c r="E31" i="1" s="1"/>
  <c r="O12" i="1"/>
  <c r="E12" i="1" s="1"/>
  <c r="O34" i="1"/>
  <c r="O35" i="1"/>
  <c r="E35" i="1" s="1"/>
  <c r="O36" i="1"/>
  <c r="O37" i="1"/>
  <c r="E37" i="1" s="1"/>
  <c r="O38" i="1"/>
  <c r="E38" i="1" s="1"/>
  <c r="O33" i="1"/>
  <c r="O41" i="1"/>
  <c r="E41" i="1" s="1"/>
  <c r="O42" i="1"/>
  <c r="O44" i="1"/>
  <c r="E44" i="1" s="1"/>
  <c r="O40" i="1"/>
  <c r="O48" i="1"/>
  <c r="E48" i="1" s="1"/>
  <c r="O49" i="1"/>
  <c r="E49" i="1" s="1"/>
  <c r="O50" i="1"/>
  <c r="E50" i="1" s="1"/>
  <c r="O51" i="1"/>
  <c r="E51" i="1" s="1"/>
  <c r="O52" i="1"/>
  <c r="O54" i="1"/>
  <c r="E54" i="1" s="1"/>
  <c r="O55" i="1"/>
  <c r="E55" i="1" s="1"/>
  <c r="O56" i="1"/>
  <c r="E56" i="1" s="1"/>
  <c r="O57" i="1"/>
  <c r="E57" i="1" s="1"/>
  <c r="O58" i="1"/>
  <c r="E58" i="1" s="1"/>
  <c r="O59" i="1"/>
  <c r="E59" i="1" s="1"/>
  <c r="O47" i="1"/>
  <c r="E47" i="1" s="1"/>
  <c r="M3" i="1"/>
  <c r="O43" i="1" s="1"/>
  <c r="E43" i="1" s="1"/>
  <c r="O45" i="1" l="1"/>
  <c r="E45" i="1" s="1"/>
  <c r="O62" i="1"/>
  <c r="O61" i="1"/>
  <c r="O63" i="1" l="1"/>
</calcChain>
</file>

<file path=xl/sharedStrings.xml><?xml version="1.0" encoding="utf-8"?>
<sst xmlns="http://schemas.openxmlformats.org/spreadsheetml/2006/main" count="22" uniqueCount="21">
  <si>
    <t>center</t>
  </si>
  <si>
    <t>Antenna</t>
  </si>
  <si>
    <t>Group</t>
  </si>
  <si>
    <t>array</t>
  </si>
  <si>
    <t>x/m</t>
  </si>
  <si>
    <t>y/m</t>
  </si>
  <si>
    <t>Lat/°</t>
  </si>
  <si>
    <t>Lon/°</t>
  </si>
  <si>
    <t xml:space="preserve">UTM-33 - x </t>
  </si>
  <si>
    <t>UTM-33 -y</t>
  </si>
  <si>
    <t>MAARSY3D antenna positions V6</t>
  </si>
  <si>
    <t>z1/cm</t>
  </si>
  <si>
    <t>z2/cm</t>
  </si>
  <si>
    <t>z3/cm</t>
  </si>
  <si>
    <t>z-z0/cm</t>
  </si>
  <si>
    <t>z/m</t>
  </si>
  <si>
    <t>RCU</t>
  </si>
  <si>
    <t>x</t>
  </si>
  <si>
    <t>y</t>
  </si>
  <si>
    <t>x,y</t>
  </si>
  <si>
    <t>ext. coax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</si>
</sst>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0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64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Border="1"/>
    <xf numFmtId="166" fontId="1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right" vertical="center" wrapText="1"/>
    </xf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0" fillId="0" borderId="0" xfId="0" applyNumberFormat="1" applyFill="1" applyBorder="1" applyAlignment="1">
      <alignment horizontal="right" vertical="center" wrapText="1"/>
    </xf>
    <xf numFmtId="166" fontId="0" fillId="0" borderId="0" xfId="0" applyNumberFormat="1" applyFill="1"/>
    <xf numFmtId="0" fontId="0" fillId="3" borderId="0" xfId="0" applyFill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6" fontId="0" fillId="2" borderId="0" xfId="0" applyNumberFormat="1" applyFill="1" applyBorder="1"/>
    <xf numFmtId="166" fontId="0" fillId="2" borderId="0" xfId="0" applyNumberFormat="1" applyFill="1"/>
    <xf numFmtId="166" fontId="0" fillId="2" borderId="0" xfId="0" applyNumberFormat="1" applyFill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3"/>
  <sheetViews>
    <sheetView tabSelected="1" workbookViewId="0">
      <selection activeCell="Q3" sqref="Q3"/>
    </sheetView>
  </sheetViews>
  <sheetFormatPr baseColWidth="10" defaultColWidth="9.140625" defaultRowHeight="15" x14ac:dyDescent="0.25"/>
  <cols>
    <col min="1" max="2" width="9.140625" style="1"/>
    <col min="3" max="5" width="9.140625" style="2"/>
    <col min="6" max="6" width="15.5703125" style="3" customWidth="1"/>
    <col min="7" max="7" width="15.85546875" style="3" customWidth="1"/>
    <col min="8" max="8" width="2.42578125" customWidth="1"/>
    <col min="9" max="9" width="14.5703125" customWidth="1"/>
    <col min="10" max="10" width="14.5703125" bestFit="1" customWidth="1"/>
    <col min="11" max="11" width="3" customWidth="1"/>
    <col min="12" max="12" width="7.140625" style="16" customWidth="1"/>
    <col min="13" max="13" width="6.85546875" style="16" customWidth="1"/>
    <col min="14" max="14" width="7.42578125" style="16" customWidth="1"/>
    <col min="16" max="16" width="9.140625" style="25"/>
  </cols>
  <sheetData>
    <row r="1" spans="1:19" x14ac:dyDescent="0.25">
      <c r="A1" s="34" t="s">
        <v>10</v>
      </c>
      <c r="B1" s="34"/>
      <c r="C1" s="34"/>
      <c r="D1" s="34"/>
      <c r="E1" s="34"/>
      <c r="F1" s="34"/>
      <c r="G1" s="34"/>
    </row>
    <row r="2" spans="1:19" x14ac:dyDescent="0.25">
      <c r="A2" s="4" t="s">
        <v>2</v>
      </c>
      <c r="B2" s="4" t="s">
        <v>1</v>
      </c>
      <c r="C2" s="5" t="s">
        <v>4</v>
      </c>
      <c r="D2" s="5" t="s">
        <v>5</v>
      </c>
      <c r="E2" s="24" t="s">
        <v>15</v>
      </c>
      <c r="F2" s="6" t="s">
        <v>6</v>
      </c>
      <c r="G2" s="6" t="s">
        <v>7</v>
      </c>
      <c r="I2" s="7" t="s">
        <v>8</v>
      </c>
      <c r="J2" s="7" t="s">
        <v>9</v>
      </c>
      <c r="L2" s="17" t="s">
        <v>11</v>
      </c>
      <c r="M2" s="17" t="s">
        <v>12</v>
      </c>
      <c r="N2" s="17" t="s">
        <v>13</v>
      </c>
      <c r="O2" s="19" t="s">
        <v>14</v>
      </c>
      <c r="Q2" s="19" t="s">
        <v>20</v>
      </c>
      <c r="R2" s="19" t="s">
        <v>16</v>
      </c>
      <c r="S2" s="19" t="s">
        <v>16</v>
      </c>
    </row>
    <row r="3" spans="1:19" x14ac:dyDescent="0.25">
      <c r="A3" s="1" t="s">
        <v>3</v>
      </c>
      <c r="B3" s="23" t="s">
        <v>0</v>
      </c>
      <c r="C3" s="26">
        <v>0</v>
      </c>
      <c r="D3" s="26">
        <v>0</v>
      </c>
      <c r="E3" s="27">
        <v>49</v>
      </c>
      <c r="F3" s="3">
        <v>69.008912995488899</v>
      </c>
      <c r="G3" s="3">
        <v>15.142476587024101</v>
      </c>
      <c r="I3" s="8">
        <v>505695.929298367</v>
      </c>
      <c r="J3" s="8">
        <v>7655362.5922121499</v>
      </c>
      <c r="L3" s="18">
        <v>136</v>
      </c>
      <c r="M3" s="18">
        <f>L3+(M47-L47)</f>
        <v>232</v>
      </c>
      <c r="N3" s="18">
        <v>47.5</v>
      </c>
      <c r="O3" s="15"/>
      <c r="Q3" s="33" t="s">
        <v>19</v>
      </c>
      <c r="R3" s="14" t="s">
        <v>17</v>
      </c>
      <c r="S3" s="14" t="s">
        <v>18</v>
      </c>
    </row>
    <row r="4" spans="1:19" x14ac:dyDescent="0.25">
      <c r="A4" s="1">
        <v>1</v>
      </c>
      <c r="C4" s="2">
        <v>19.021282449977001</v>
      </c>
      <c r="D4" s="2">
        <v>46.424101649447003</v>
      </c>
      <c r="E4" s="25"/>
      <c r="F4" s="3">
        <v>69.009330496799905</v>
      </c>
      <c r="G4" s="3">
        <v>15.1429541272352</v>
      </c>
      <c r="I4" s="8">
        <v>505714.91192874999</v>
      </c>
      <c r="J4" s="8">
        <v>7655409.1898271199</v>
      </c>
    </row>
    <row r="5" spans="1:19" x14ac:dyDescent="0.25">
      <c r="B5" s="1">
        <v>1</v>
      </c>
      <c r="C5" s="2">
        <v>19.0213</v>
      </c>
      <c r="D5" s="2">
        <v>50.346600000000002</v>
      </c>
      <c r="E5" s="25">
        <f t="shared" ref="E5:E10" si="0">E$3+O5*0.01</f>
        <v>49.265000000000001</v>
      </c>
      <c r="F5" s="3">
        <v>69.009365772853002</v>
      </c>
      <c r="G5" s="3">
        <v>15.1429541272352</v>
      </c>
      <c r="I5" s="8">
        <v>505714.90276598901</v>
      </c>
      <c r="J5" s="8">
        <v>7655413.1232663803</v>
      </c>
      <c r="L5" s="18">
        <v>109.5</v>
      </c>
      <c r="M5" s="18"/>
      <c r="N5" s="18"/>
      <c r="O5" s="15">
        <f>L$3-L5</f>
        <v>26.5</v>
      </c>
      <c r="Q5" s="1">
        <v>1</v>
      </c>
      <c r="R5" s="1">
        <v>2</v>
      </c>
      <c r="S5" s="1">
        <v>3</v>
      </c>
    </row>
    <row r="6" spans="1:19" x14ac:dyDescent="0.25">
      <c r="B6" s="1">
        <v>2</v>
      </c>
      <c r="C6" s="2">
        <v>22.418299999999999</v>
      </c>
      <c r="D6" s="2">
        <v>48.385399999999997</v>
      </c>
      <c r="E6" s="25">
        <f t="shared" si="0"/>
        <v>49.005000000000003</v>
      </c>
      <c r="F6" s="3">
        <v>69.009348134805194</v>
      </c>
      <c r="G6" s="3">
        <v>15.1430394109469</v>
      </c>
      <c r="I6" s="8">
        <v>505718.316746614</v>
      </c>
      <c r="J6" s="8">
        <v>7655411.1644855803</v>
      </c>
      <c r="L6" s="18">
        <v>135.5</v>
      </c>
      <c r="M6" s="18"/>
      <c r="N6" s="18"/>
      <c r="O6" s="15">
        <f t="shared" ref="O6:O10" si="1">L$3-L6</f>
        <v>0.5</v>
      </c>
      <c r="Q6" s="1">
        <v>2</v>
      </c>
      <c r="R6" s="1">
        <v>4</v>
      </c>
      <c r="S6" s="1">
        <v>5</v>
      </c>
    </row>
    <row r="7" spans="1:19" x14ac:dyDescent="0.25">
      <c r="B7" s="1">
        <v>3</v>
      </c>
      <c r="C7" s="2">
        <v>22.418299999999999</v>
      </c>
      <c r="D7" s="2">
        <v>44.462899999999998</v>
      </c>
      <c r="E7" s="25">
        <f t="shared" si="0"/>
        <v>48.9</v>
      </c>
      <c r="F7" s="3">
        <v>69.009312858752097</v>
      </c>
      <c r="G7" s="3">
        <v>15.143039410810101</v>
      </c>
      <c r="I7" s="8">
        <v>505718.32591081702</v>
      </c>
      <c r="J7" s="8">
        <v>7655407.23105748</v>
      </c>
      <c r="L7" s="18">
        <v>146</v>
      </c>
      <c r="M7" s="18"/>
      <c r="N7" s="18"/>
      <c r="O7" s="15">
        <f t="shared" si="1"/>
        <v>-10</v>
      </c>
      <c r="Q7" s="1">
        <v>3</v>
      </c>
      <c r="R7" s="1">
        <v>6</v>
      </c>
      <c r="S7" s="1">
        <v>7</v>
      </c>
    </row>
    <row r="8" spans="1:19" x14ac:dyDescent="0.25">
      <c r="B8" s="1">
        <v>4</v>
      </c>
      <c r="C8" s="2">
        <v>19.0213</v>
      </c>
      <c r="D8" s="2">
        <v>42.501600000000003</v>
      </c>
      <c r="E8" s="25">
        <f t="shared" si="0"/>
        <v>48.94</v>
      </c>
      <c r="F8" s="3">
        <v>69.009295220746694</v>
      </c>
      <c r="G8" s="3">
        <v>15.1429541272352</v>
      </c>
      <c r="I8" s="8">
        <v>505714.92109150899</v>
      </c>
      <c r="J8" s="8">
        <v>7655405.2563878698</v>
      </c>
      <c r="L8" s="18">
        <v>142</v>
      </c>
      <c r="M8" s="18"/>
      <c r="N8" s="18"/>
      <c r="O8" s="15">
        <f t="shared" si="1"/>
        <v>-6</v>
      </c>
      <c r="Q8" s="1">
        <v>4</v>
      </c>
      <c r="R8" s="1">
        <v>8</v>
      </c>
      <c r="S8" s="1">
        <v>9</v>
      </c>
    </row>
    <row r="9" spans="1:19" x14ac:dyDescent="0.25">
      <c r="B9" s="1">
        <v>5</v>
      </c>
      <c r="C9" s="2">
        <v>15.6243</v>
      </c>
      <c r="D9" s="2">
        <v>44.462800000000001</v>
      </c>
      <c r="E9" s="25">
        <f t="shared" si="0"/>
        <v>49.1</v>
      </c>
      <c r="F9" s="3">
        <v>69.009312858752097</v>
      </c>
      <c r="G9" s="3">
        <v>15.142868843660301</v>
      </c>
      <c r="I9" s="8">
        <v>505711.50711340399</v>
      </c>
      <c r="J9" s="8">
        <v>7655407.2151734196</v>
      </c>
      <c r="L9" s="18">
        <v>126</v>
      </c>
      <c r="M9" s="18"/>
      <c r="N9" s="18"/>
      <c r="O9" s="15">
        <f t="shared" si="1"/>
        <v>10</v>
      </c>
      <c r="Q9" s="1">
        <v>5</v>
      </c>
      <c r="R9" s="1">
        <v>10</v>
      </c>
      <c r="S9" s="1">
        <v>11</v>
      </c>
    </row>
    <row r="10" spans="1:19" x14ac:dyDescent="0.25">
      <c r="B10" s="1">
        <v>6</v>
      </c>
      <c r="C10" s="2">
        <v>15.6243</v>
      </c>
      <c r="D10" s="2">
        <v>48.385300000000001</v>
      </c>
      <c r="E10" s="25">
        <f t="shared" si="0"/>
        <v>49.255000000000003</v>
      </c>
      <c r="F10" s="3">
        <v>69.009348134805194</v>
      </c>
      <c r="G10" s="3">
        <v>15.1428688435234</v>
      </c>
      <c r="I10" s="8">
        <v>505711.49794814101</v>
      </c>
      <c r="J10" s="8">
        <v>7655411.1486015096</v>
      </c>
      <c r="L10" s="18">
        <v>110.5</v>
      </c>
      <c r="M10" s="18"/>
      <c r="N10" s="18">
        <v>23</v>
      </c>
      <c r="O10" s="15">
        <f t="shared" si="1"/>
        <v>25.5</v>
      </c>
      <c r="Q10" s="1">
        <v>6</v>
      </c>
      <c r="R10" s="1">
        <v>12</v>
      </c>
      <c r="S10" s="1">
        <v>13</v>
      </c>
    </row>
    <row r="11" spans="1:19" x14ac:dyDescent="0.25">
      <c r="A11" s="1">
        <v>2</v>
      </c>
      <c r="C11" s="2">
        <v>23.891365727730602</v>
      </c>
      <c r="D11" s="2">
        <v>19.3937707438191</v>
      </c>
      <c r="E11" s="25"/>
      <c r="F11" s="3">
        <v>69.0090874068094</v>
      </c>
      <c r="G11" s="3">
        <v>15.143076386837899</v>
      </c>
      <c r="I11" s="8">
        <v>505719.86271812802</v>
      </c>
      <c r="J11" s="8">
        <v>7655382.0956209796</v>
      </c>
      <c r="Q11" s="32"/>
      <c r="R11" s="1"/>
      <c r="S11" s="1"/>
    </row>
    <row r="12" spans="1:19" x14ac:dyDescent="0.25">
      <c r="B12" s="1">
        <v>7</v>
      </c>
      <c r="C12" s="2">
        <v>23.891300000000001</v>
      </c>
      <c r="D12" s="2">
        <v>23.316299999999998</v>
      </c>
      <c r="E12" s="25">
        <f t="shared" ref="E12:E17" si="2">E$3+O12*0.01</f>
        <v>48.405000000000001</v>
      </c>
      <c r="F12" s="3">
        <v>69.009122682862596</v>
      </c>
      <c r="G12" s="3">
        <v>15.143076386837899</v>
      </c>
      <c r="I12" s="8">
        <v>505719.85354754701</v>
      </c>
      <c r="J12" s="8">
        <v>7655386.0290601104</v>
      </c>
      <c r="L12" s="18"/>
      <c r="M12" s="18"/>
      <c r="N12" s="18">
        <v>107</v>
      </c>
      <c r="O12" s="15">
        <f>N$3-N12</f>
        <v>-59.5</v>
      </c>
      <c r="Q12" s="32">
        <v>7</v>
      </c>
      <c r="R12" s="1">
        <f>R5+12</f>
        <v>14</v>
      </c>
      <c r="S12" s="1">
        <f>S5+12</f>
        <v>15</v>
      </c>
    </row>
    <row r="13" spans="1:19" x14ac:dyDescent="0.25">
      <c r="B13" s="1">
        <v>8</v>
      </c>
      <c r="C13" s="2">
        <v>27.2883</v>
      </c>
      <c r="D13" s="2">
        <v>21.3551</v>
      </c>
      <c r="E13" s="25">
        <f t="shared" si="2"/>
        <v>48.41</v>
      </c>
      <c r="F13" s="3">
        <v>69.009105044814802</v>
      </c>
      <c r="G13" s="3">
        <v>15.1431616696066</v>
      </c>
      <c r="I13" s="8">
        <v>505723.26753375801</v>
      </c>
      <c r="J13" s="8">
        <v>7655384.0702861603</v>
      </c>
      <c r="L13" s="18"/>
      <c r="M13" s="18"/>
      <c r="N13" s="18">
        <v>106.5</v>
      </c>
      <c r="O13" s="15">
        <f t="shared" ref="O13:O31" si="3">N$3-N13</f>
        <v>-59</v>
      </c>
      <c r="Q13" s="32">
        <v>8</v>
      </c>
      <c r="R13" s="1">
        <f t="shared" ref="R13:S13" si="4">R6+12</f>
        <v>16</v>
      </c>
      <c r="S13" s="1">
        <f t="shared" si="4"/>
        <v>17</v>
      </c>
    </row>
    <row r="14" spans="1:19" x14ac:dyDescent="0.25">
      <c r="B14" s="1">
        <v>9</v>
      </c>
      <c r="C14" s="2">
        <v>27.288399999999999</v>
      </c>
      <c r="D14" s="2">
        <v>17.432500000000001</v>
      </c>
      <c r="E14" s="25">
        <f t="shared" si="2"/>
        <v>48.41</v>
      </c>
      <c r="F14" s="3">
        <v>69.009069768761705</v>
      </c>
      <c r="G14" s="3">
        <v>15.1431616694697</v>
      </c>
      <c r="I14" s="8">
        <v>505723.276705781</v>
      </c>
      <c r="J14" s="8">
        <v>7655380.1368581904</v>
      </c>
      <c r="L14" s="18"/>
      <c r="M14" s="18"/>
      <c r="N14" s="18">
        <v>106.5</v>
      </c>
      <c r="O14" s="15">
        <f t="shared" si="3"/>
        <v>-59</v>
      </c>
      <c r="Q14" s="32">
        <v>9</v>
      </c>
      <c r="R14" s="1">
        <f t="shared" ref="R14:S14" si="5">R7+12</f>
        <v>18</v>
      </c>
      <c r="S14" s="1">
        <f t="shared" si="5"/>
        <v>19</v>
      </c>
    </row>
    <row r="15" spans="1:19" x14ac:dyDescent="0.25">
      <c r="B15" s="1">
        <v>10</v>
      </c>
      <c r="C15" s="2">
        <v>23.891400000000001</v>
      </c>
      <c r="D15" s="2">
        <v>15.471299999999999</v>
      </c>
      <c r="E15" s="25">
        <f t="shared" si="2"/>
        <v>48.36</v>
      </c>
      <c r="F15" s="3">
        <v>69.009052130756302</v>
      </c>
      <c r="G15" s="3">
        <v>15.143076386837899</v>
      </c>
      <c r="I15" s="8">
        <v>505719.871888683</v>
      </c>
      <c r="J15" s="8">
        <v>7655378.1621930199</v>
      </c>
      <c r="L15" s="18"/>
      <c r="M15" s="18"/>
      <c r="N15" s="18">
        <v>111.5</v>
      </c>
      <c r="O15" s="15">
        <f t="shared" si="3"/>
        <v>-64</v>
      </c>
      <c r="Q15" s="32">
        <v>10</v>
      </c>
      <c r="R15" s="1">
        <f t="shared" ref="R15:S15" si="6">R8+12</f>
        <v>20</v>
      </c>
      <c r="S15" s="1">
        <f t="shared" si="6"/>
        <v>21</v>
      </c>
    </row>
    <row r="16" spans="1:19" x14ac:dyDescent="0.25">
      <c r="B16" s="1">
        <v>11</v>
      </c>
      <c r="C16" s="2">
        <v>20.494399999999999</v>
      </c>
      <c r="D16" s="2">
        <v>17.432500000000001</v>
      </c>
      <c r="E16" s="25">
        <f t="shared" si="2"/>
        <v>48.435000000000002</v>
      </c>
      <c r="F16" s="3">
        <v>69.009069768761705</v>
      </c>
      <c r="G16" s="3">
        <v>15.1429911042061</v>
      </c>
      <c r="I16" s="8">
        <v>505716.45790501899</v>
      </c>
      <c r="J16" s="8">
        <v>7655380.1209605597</v>
      </c>
      <c r="L16" s="18"/>
      <c r="M16" s="18"/>
      <c r="N16" s="18">
        <v>104</v>
      </c>
      <c r="O16" s="15">
        <f t="shared" si="3"/>
        <v>-56.5</v>
      </c>
      <c r="Q16" s="32">
        <v>11</v>
      </c>
      <c r="R16" s="1">
        <f t="shared" ref="R16:S16" si="7">R9+12</f>
        <v>22</v>
      </c>
      <c r="S16" s="1">
        <f t="shared" si="7"/>
        <v>23</v>
      </c>
    </row>
    <row r="17" spans="1:26" x14ac:dyDescent="0.25">
      <c r="B17" s="1">
        <v>12</v>
      </c>
      <c r="C17" s="2">
        <v>20.494299999999999</v>
      </c>
      <c r="D17" s="2">
        <v>21.355</v>
      </c>
      <c r="E17" s="25">
        <f t="shared" si="2"/>
        <v>48.5</v>
      </c>
      <c r="F17" s="3">
        <v>69.009105044814802</v>
      </c>
      <c r="G17" s="3">
        <v>15.1429911040692</v>
      </c>
      <c r="I17" s="8">
        <v>505716.44873593398</v>
      </c>
      <c r="J17" s="8">
        <v>7655384.0543885296</v>
      </c>
      <c r="L17" s="18"/>
      <c r="M17" s="18"/>
      <c r="N17" s="18">
        <v>97.5</v>
      </c>
      <c r="O17" s="15">
        <f t="shared" si="3"/>
        <v>-50</v>
      </c>
      <c r="Q17" s="32">
        <v>12</v>
      </c>
      <c r="R17" s="1">
        <f t="shared" ref="R17:S17" si="8">R10+12</f>
        <v>24</v>
      </c>
      <c r="S17" s="1">
        <f t="shared" si="8"/>
        <v>25</v>
      </c>
    </row>
    <row r="18" spans="1:26" x14ac:dyDescent="0.25">
      <c r="A18" s="1">
        <v>3</v>
      </c>
      <c r="C18" s="2">
        <v>15.865625131083</v>
      </c>
      <c r="D18" s="2">
        <v>-31.868776870158399</v>
      </c>
      <c r="E18" s="25"/>
      <c r="F18" s="3">
        <v>69.008626392229999</v>
      </c>
      <c r="G18" s="3">
        <v>15.142874889890001</v>
      </c>
      <c r="I18" s="8">
        <v>505711.92703003</v>
      </c>
      <c r="J18" s="8">
        <v>7655330.6717145201</v>
      </c>
      <c r="O18" s="15"/>
      <c r="Q18" s="32"/>
      <c r="R18" s="1"/>
      <c r="S18" s="1"/>
    </row>
    <row r="19" spans="1:26" x14ac:dyDescent="0.25">
      <c r="B19" s="1">
        <v>13</v>
      </c>
      <c r="C19" s="2">
        <v>15.865600000000001</v>
      </c>
      <c r="D19" s="2">
        <v>-27.946300000000001</v>
      </c>
      <c r="E19" s="25">
        <f t="shared" ref="E19:E24" si="9">E$3+O19*0.01</f>
        <v>48.28</v>
      </c>
      <c r="F19" s="3">
        <v>69.008661668283096</v>
      </c>
      <c r="G19" s="3">
        <v>15.142874889890001</v>
      </c>
      <c r="I19" s="8">
        <v>505711.91787239199</v>
      </c>
      <c r="J19" s="8">
        <v>7655334.6051534601</v>
      </c>
      <c r="L19" s="18"/>
      <c r="M19" s="18"/>
      <c r="N19" s="18">
        <v>119.5</v>
      </c>
      <c r="O19" s="15">
        <f t="shared" si="3"/>
        <v>-72</v>
      </c>
      <c r="Q19" s="32">
        <v>13</v>
      </c>
      <c r="R19" s="1">
        <f t="shared" ref="R19:S19" si="10">R12+12</f>
        <v>26</v>
      </c>
      <c r="S19" s="1">
        <f t="shared" si="10"/>
        <v>27</v>
      </c>
    </row>
    <row r="20" spans="1:26" x14ac:dyDescent="0.25">
      <c r="B20" s="1">
        <v>14</v>
      </c>
      <c r="C20" s="2">
        <v>19.262599999999999</v>
      </c>
      <c r="D20" s="2">
        <v>-29.907499999999999</v>
      </c>
      <c r="E20" s="25">
        <f t="shared" si="9"/>
        <v>48.19</v>
      </c>
      <c r="F20" s="3">
        <v>69.008644030235303</v>
      </c>
      <c r="G20" s="3">
        <v>15.1429601708702</v>
      </c>
      <c r="I20" s="8">
        <v>505715.33185162902</v>
      </c>
      <c r="J20" s="8">
        <v>7655332.6463683797</v>
      </c>
      <c r="L20" s="18"/>
      <c r="M20" s="18"/>
      <c r="N20" s="18">
        <v>128.5</v>
      </c>
      <c r="O20" s="15">
        <f t="shared" si="3"/>
        <v>-81</v>
      </c>
      <c r="Q20" s="32">
        <v>14</v>
      </c>
      <c r="R20" s="1">
        <f t="shared" ref="R20:S20" si="11">R13+12</f>
        <v>28</v>
      </c>
      <c r="S20" s="1">
        <f t="shared" si="11"/>
        <v>29</v>
      </c>
      <c r="Z20" s="15"/>
    </row>
    <row r="21" spans="1:26" x14ac:dyDescent="0.25">
      <c r="B21" s="23">
        <v>15</v>
      </c>
      <c r="C21" s="26">
        <v>19.262599999999999</v>
      </c>
      <c r="D21" s="26">
        <v>-33.83</v>
      </c>
      <c r="E21" s="27">
        <f t="shared" si="9"/>
        <v>48.03</v>
      </c>
      <c r="F21" s="3">
        <v>69.008608754182205</v>
      </c>
      <c r="G21" s="3">
        <v>15.142960170733399</v>
      </c>
      <c r="I21" s="8">
        <v>505715.34100671002</v>
      </c>
      <c r="J21" s="8">
        <v>7655328.7129405905</v>
      </c>
      <c r="L21" s="21"/>
      <c r="M21" s="21"/>
      <c r="N21" s="21">
        <v>144.5</v>
      </c>
      <c r="O21" s="22">
        <f t="shared" si="3"/>
        <v>-97</v>
      </c>
      <c r="Q21" s="32">
        <v>15</v>
      </c>
      <c r="R21" s="1">
        <f t="shared" ref="R21:S21" si="12">R14+12</f>
        <v>30</v>
      </c>
      <c r="S21" s="1">
        <f t="shared" si="12"/>
        <v>31</v>
      </c>
    </row>
    <row r="22" spans="1:26" x14ac:dyDescent="0.25">
      <c r="B22" s="1">
        <v>16</v>
      </c>
      <c r="C22" s="2">
        <v>15.8657</v>
      </c>
      <c r="D22" s="2">
        <v>-35.7913</v>
      </c>
      <c r="E22" s="25">
        <f t="shared" si="9"/>
        <v>48.085000000000001</v>
      </c>
      <c r="F22" s="3">
        <v>69.008591116176802</v>
      </c>
      <c r="G22" s="3">
        <v>15.142874889890001</v>
      </c>
      <c r="I22" s="8">
        <v>505711.93618764001</v>
      </c>
      <c r="J22" s="8">
        <v>7655326.7382867504</v>
      </c>
      <c r="L22" s="18"/>
      <c r="M22" s="18"/>
      <c r="N22" s="18">
        <v>139</v>
      </c>
      <c r="O22" s="15">
        <f t="shared" si="3"/>
        <v>-91.5</v>
      </c>
      <c r="Q22" s="32">
        <v>16</v>
      </c>
      <c r="R22" s="1">
        <f t="shared" ref="R22:S22" si="13">R15+12</f>
        <v>32</v>
      </c>
      <c r="S22" s="1">
        <f t="shared" si="13"/>
        <v>33</v>
      </c>
    </row>
    <row r="23" spans="1:26" x14ac:dyDescent="0.25">
      <c r="B23" s="1">
        <v>17</v>
      </c>
      <c r="C23" s="2">
        <v>12.4686</v>
      </c>
      <c r="D23" s="2">
        <v>-33.830100000000002</v>
      </c>
      <c r="E23" s="25">
        <f t="shared" si="9"/>
        <v>48.174999999999997</v>
      </c>
      <c r="F23" s="3">
        <v>69.008608754182205</v>
      </c>
      <c r="G23" s="3">
        <v>15.1427896090466</v>
      </c>
      <c r="I23" s="8">
        <v>505708.52220695303</v>
      </c>
      <c r="J23" s="8">
        <v>7655328.6970654</v>
      </c>
      <c r="L23" s="18"/>
      <c r="M23" s="18"/>
      <c r="N23" s="18">
        <v>130</v>
      </c>
      <c r="O23" s="15">
        <f t="shared" si="3"/>
        <v>-82.5</v>
      </c>
      <c r="Q23" s="32">
        <v>17</v>
      </c>
      <c r="R23" s="1">
        <f t="shared" ref="R23:S23" si="14">R16+12</f>
        <v>34</v>
      </c>
      <c r="S23" s="1">
        <f t="shared" si="14"/>
        <v>35</v>
      </c>
    </row>
    <row r="24" spans="1:26" x14ac:dyDescent="0.25">
      <c r="B24" s="1">
        <v>18</v>
      </c>
      <c r="C24" s="2">
        <v>12.4686</v>
      </c>
      <c r="D24" s="2">
        <v>-29.907499999999999</v>
      </c>
      <c r="E24" s="25">
        <f t="shared" si="9"/>
        <v>48.31</v>
      </c>
      <c r="F24" s="3">
        <v>69.008644030235303</v>
      </c>
      <c r="G24" s="3">
        <v>15.1427896089097</v>
      </c>
      <c r="I24" s="8">
        <v>505708.51305081102</v>
      </c>
      <c r="J24" s="8">
        <v>7655332.6304931901</v>
      </c>
      <c r="L24" s="18"/>
      <c r="M24" s="18"/>
      <c r="N24" s="18">
        <v>116.5</v>
      </c>
      <c r="O24" s="15">
        <f t="shared" si="3"/>
        <v>-69</v>
      </c>
      <c r="Q24" s="32">
        <v>18</v>
      </c>
      <c r="R24" s="1">
        <f t="shared" ref="R24:S24" si="15">R17+12</f>
        <v>36</v>
      </c>
      <c r="S24" s="1">
        <f t="shared" si="15"/>
        <v>37</v>
      </c>
    </row>
    <row r="25" spans="1:26" x14ac:dyDescent="0.25">
      <c r="A25" s="12">
        <v>4</v>
      </c>
      <c r="B25" s="12"/>
      <c r="C25" s="13">
        <v>2.5044021554603102</v>
      </c>
      <c r="D25" s="13">
        <v>-38.534512690798799</v>
      </c>
      <c r="E25" s="28"/>
      <c r="F25" s="9">
        <v>69.008566446279005</v>
      </c>
      <c r="G25" s="9">
        <v>15.142539459292101</v>
      </c>
      <c r="H25" s="10"/>
      <c r="I25" s="11"/>
      <c r="J25" s="11"/>
      <c r="K25" s="10"/>
      <c r="L25" s="29"/>
      <c r="M25" s="29"/>
      <c r="N25" s="29"/>
      <c r="O25" s="30"/>
      <c r="Q25" s="32"/>
      <c r="R25" s="1"/>
      <c r="S25" s="1"/>
    </row>
    <row r="26" spans="1:26" x14ac:dyDescent="0.25">
      <c r="A26" s="12"/>
      <c r="B26" s="12">
        <v>19</v>
      </c>
      <c r="C26" s="13">
        <v>2.50439813687403</v>
      </c>
      <c r="D26" s="13">
        <v>-34.611994547662398</v>
      </c>
      <c r="E26" s="28">
        <f t="shared" ref="E26:E31" si="16">E$3+O26*0.01</f>
        <v>48.515000000000001</v>
      </c>
      <c r="F26" s="9">
        <v>69.008601722332202</v>
      </c>
      <c r="G26" s="9">
        <v>15.142539459292101</v>
      </c>
      <c r="H26" s="10"/>
      <c r="I26" s="11"/>
      <c r="J26" s="11"/>
      <c r="K26" s="10"/>
      <c r="L26" s="31"/>
      <c r="M26" s="31"/>
      <c r="N26" s="31">
        <v>96</v>
      </c>
      <c r="O26" s="30">
        <f t="shared" si="3"/>
        <v>-48.5</v>
      </c>
      <c r="Q26" s="32">
        <v>19</v>
      </c>
      <c r="R26" s="1">
        <f t="shared" ref="R26:S26" si="17">R19+12</f>
        <v>38</v>
      </c>
      <c r="S26" s="1">
        <f t="shared" si="17"/>
        <v>39</v>
      </c>
    </row>
    <row r="27" spans="1:26" x14ac:dyDescent="0.25">
      <c r="A27" s="12"/>
      <c r="B27" s="12">
        <v>20</v>
      </c>
      <c r="C27" s="13">
        <v>5.9014005040925399</v>
      </c>
      <c r="D27" s="13">
        <v>-36.573250139329097</v>
      </c>
      <c r="E27" s="28">
        <f t="shared" si="16"/>
        <v>48.28</v>
      </c>
      <c r="F27" s="9">
        <v>69.008584084284394</v>
      </c>
      <c r="G27" s="9">
        <v>15.1426247400398</v>
      </c>
      <c r="H27" s="10"/>
      <c r="I27" s="11"/>
      <c r="J27" s="11"/>
      <c r="K27" s="10"/>
      <c r="L27" s="31"/>
      <c r="M27" s="31"/>
      <c r="N27" s="31">
        <v>119.5</v>
      </c>
      <c r="O27" s="30">
        <f t="shared" si="3"/>
        <v>-72</v>
      </c>
      <c r="Q27" s="32">
        <v>20</v>
      </c>
      <c r="R27" s="1">
        <f t="shared" ref="R27:S27" si="18">R20+12</f>
        <v>40</v>
      </c>
      <c r="S27" s="1">
        <f t="shared" si="18"/>
        <v>41</v>
      </c>
    </row>
    <row r="28" spans="1:26" x14ac:dyDescent="0.25">
      <c r="A28" s="12"/>
      <c r="B28" s="12">
        <v>21</v>
      </c>
      <c r="C28" s="13">
        <v>5.9014045227304397</v>
      </c>
      <c r="D28" s="13">
        <v>-40.495768281715598</v>
      </c>
      <c r="E28" s="28">
        <f t="shared" si="16"/>
        <v>48.28</v>
      </c>
      <c r="F28" s="9">
        <v>69.008548808231197</v>
      </c>
      <c r="G28" s="9">
        <v>15.142624739903001</v>
      </c>
      <c r="H28" s="10"/>
      <c r="I28" s="11"/>
      <c r="J28" s="11"/>
      <c r="K28" s="10"/>
      <c r="L28" s="31"/>
      <c r="M28" s="31"/>
      <c r="N28" s="31">
        <v>119.5</v>
      </c>
      <c r="O28" s="30">
        <f t="shared" si="3"/>
        <v>-72</v>
      </c>
      <c r="Q28" s="32">
        <v>21</v>
      </c>
      <c r="R28" s="1">
        <f t="shared" ref="R28:S28" si="19">R21+12</f>
        <v>42</v>
      </c>
      <c r="S28" s="1">
        <f t="shared" si="19"/>
        <v>43</v>
      </c>
    </row>
    <row r="29" spans="1:26" x14ac:dyDescent="0.25">
      <c r="A29" s="12"/>
      <c r="B29" s="12">
        <v>22</v>
      </c>
      <c r="C29" s="13">
        <v>2.5044061741536598</v>
      </c>
      <c r="D29" s="13">
        <v>-42.457030833836697</v>
      </c>
      <c r="E29" s="28">
        <f t="shared" si="16"/>
        <v>48.325000000000003</v>
      </c>
      <c r="F29" s="9">
        <v>69.008531170225893</v>
      </c>
      <c r="G29" s="9">
        <v>15.142539459292101</v>
      </c>
      <c r="H29" s="10"/>
      <c r="I29" s="11"/>
      <c r="J29" s="11"/>
      <c r="K29" s="10"/>
      <c r="L29" s="31"/>
      <c r="M29" s="31"/>
      <c r="N29" s="31">
        <v>115</v>
      </c>
      <c r="O29" s="30">
        <f t="shared" si="3"/>
        <v>-67.5</v>
      </c>
      <c r="Q29" s="32">
        <v>22</v>
      </c>
      <c r="R29" s="1">
        <f t="shared" ref="R29:S29" si="20">R22+12</f>
        <v>44</v>
      </c>
      <c r="S29" s="1">
        <f t="shared" si="20"/>
        <v>45</v>
      </c>
    </row>
    <row r="30" spans="1:26" x14ac:dyDescent="0.25">
      <c r="A30" s="12"/>
      <c r="B30" s="12">
        <v>23</v>
      </c>
      <c r="C30" s="13">
        <v>-0.89259619307628302</v>
      </c>
      <c r="D30" s="13">
        <v>-40.495775242200502</v>
      </c>
      <c r="E30" s="28">
        <f t="shared" si="16"/>
        <v>48.494999999999997</v>
      </c>
      <c r="F30" s="9">
        <v>69.008548808231197</v>
      </c>
      <c r="G30" s="9">
        <v>15.1424541786813</v>
      </c>
      <c r="H30" s="10"/>
      <c r="I30" s="11"/>
      <c r="J30" s="11"/>
      <c r="K30" s="10"/>
      <c r="L30" s="31"/>
      <c r="M30" s="31"/>
      <c r="N30" s="31">
        <v>98</v>
      </c>
      <c r="O30" s="30">
        <f t="shared" si="3"/>
        <v>-50.5</v>
      </c>
      <c r="Q30" s="32">
        <v>23</v>
      </c>
      <c r="R30" s="1">
        <f t="shared" ref="R30:S30" si="21">R23+12</f>
        <v>46</v>
      </c>
      <c r="S30" s="1">
        <f t="shared" si="21"/>
        <v>47</v>
      </c>
    </row>
    <row r="31" spans="1:26" x14ac:dyDescent="0.25">
      <c r="A31" s="12"/>
      <c r="B31" s="12">
        <v>24</v>
      </c>
      <c r="C31" s="13">
        <v>-0.89260021169617598</v>
      </c>
      <c r="D31" s="13">
        <v>-36.573257099816601</v>
      </c>
      <c r="E31" s="28">
        <f t="shared" si="16"/>
        <v>48.61</v>
      </c>
      <c r="F31" s="9">
        <v>69.008584084284394</v>
      </c>
      <c r="G31" s="9">
        <v>15.1424541785444</v>
      </c>
      <c r="H31" s="10"/>
      <c r="I31" s="11"/>
      <c r="J31" s="11"/>
      <c r="K31" s="10"/>
      <c r="L31" s="31"/>
      <c r="M31" s="31"/>
      <c r="N31" s="31">
        <v>86.5</v>
      </c>
      <c r="O31" s="30">
        <f t="shared" si="3"/>
        <v>-39</v>
      </c>
      <c r="Q31" s="32">
        <v>24</v>
      </c>
      <c r="R31" s="1">
        <f t="shared" ref="R31:S31" si="22">R24+12</f>
        <v>48</v>
      </c>
      <c r="S31" s="1">
        <f t="shared" si="22"/>
        <v>49</v>
      </c>
    </row>
    <row r="32" spans="1:26" x14ac:dyDescent="0.25">
      <c r="A32" s="1">
        <v>5</v>
      </c>
      <c r="C32" s="2">
        <v>-13.4170417102732</v>
      </c>
      <c r="D32" s="2">
        <v>-36.288768121069999</v>
      </c>
      <c r="E32" s="25"/>
      <c r="F32" s="3">
        <v>69.008586642425598</v>
      </c>
      <c r="G32" s="3">
        <v>15.1421397558902</v>
      </c>
      <c r="I32" s="8">
        <v>505682.54776955501</v>
      </c>
      <c r="J32" s="8">
        <v>7655326.1711912397</v>
      </c>
      <c r="Q32" s="32"/>
      <c r="R32" s="1"/>
      <c r="S32" s="1"/>
    </row>
    <row r="33" spans="1:25" x14ac:dyDescent="0.25">
      <c r="B33" s="1">
        <v>25</v>
      </c>
      <c r="C33" s="2">
        <v>-13.417</v>
      </c>
      <c r="D33" s="2">
        <v>-32.366199999999999</v>
      </c>
      <c r="E33" s="25">
        <f t="shared" ref="E33:E38" si="23">E$3+O33*0.01</f>
        <v>49.094999999999999</v>
      </c>
      <c r="F33" s="3">
        <v>69.008621918478696</v>
      </c>
      <c r="G33" s="3">
        <v>15.1421397558902</v>
      </c>
      <c r="I33" s="8">
        <v>505682.53865903697</v>
      </c>
      <c r="J33" s="8">
        <v>7655330.1046302496</v>
      </c>
      <c r="L33" s="18">
        <v>126.5</v>
      </c>
      <c r="M33" s="18"/>
      <c r="N33" s="18">
        <v>38.5</v>
      </c>
      <c r="O33" s="15">
        <f>L$3-L33</f>
        <v>9.5</v>
      </c>
      <c r="Q33" s="32">
        <v>25</v>
      </c>
      <c r="R33" s="1">
        <f t="shared" ref="R33:S33" si="24">R26+12</f>
        <v>50</v>
      </c>
      <c r="S33" s="1">
        <f t="shared" si="24"/>
        <v>51</v>
      </c>
    </row>
    <row r="34" spans="1:25" x14ac:dyDescent="0.25">
      <c r="B34" s="1">
        <v>26</v>
      </c>
      <c r="C34" s="2">
        <v>-10.02</v>
      </c>
      <c r="D34" s="2">
        <v>-34.327500000000001</v>
      </c>
      <c r="E34" s="25">
        <f t="shared" si="23"/>
        <v>48.9</v>
      </c>
      <c r="F34" s="3">
        <v>69.008604280430902</v>
      </c>
      <c r="G34" s="3">
        <v>15.142225036716299</v>
      </c>
      <c r="I34" s="8">
        <v>505685.95261295798</v>
      </c>
      <c r="J34" s="8">
        <v>7655328.1458042897</v>
      </c>
      <c r="L34" s="18">
        <v>146</v>
      </c>
      <c r="M34" s="18"/>
      <c r="N34" s="18"/>
      <c r="O34" s="15">
        <f t="shared" ref="O34:O38" si="25">L$3-L34</f>
        <v>-10</v>
      </c>
      <c r="Q34" s="32">
        <v>26</v>
      </c>
      <c r="R34" s="1">
        <f t="shared" ref="R34:S34" si="26">R27+12</f>
        <v>52</v>
      </c>
      <c r="S34" s="1">
        <f t="shared" si="26"/>
        <v>53</v>
      </c>
    </row>
    <row r="35" spans="1:25" x14ac:dyDescent="0.25">
      <c r="B35" s="1">
        <v>27</v>
      </c>
      <c r="C35" s="2">
        <v>-10.020099999999999</v>
      </c>
      <c r="D35" s="2">
        <v>-38.25</v>
      </c>
      <c r="E35" s="25">
        <f t="shared" si="23"/>
        <v>48.86</v>
      </c>
      <c r="F35" s="3">
        <v>69.008569004377804</v>
      </c>
      <c r="G35" s="3">
        <v>15.1422250365795</v>
      </c>
      <c r="I35" s="8">
        <v>505685.96172491799</v>
      </c>
      <c r="J35" s="8">
        <v>7655324.2123764297</v>
      </c>
      <c r="L35" s="18">
        <v>150</v>
      </c>
      <c r="M35" s="18"/>
      <c r="N35" s="18"/>
      <c r="O35" s="15">
        <f t="shared" si="25"/>
        <v>-14</v>
      </c>
      <c r="Q35" s="32">
        <v>27</v>
      </c>
      <c r="R35" s="1">
        <f t="shared" ref="R35:S35" si="27">R28+12</f>
        <v>54</v>
      </c>
      <c r="S35" s="1">
        <f t="shared" si="27"/>
        <v>55</v>
      </c>
    </row>
    <row r="36" spans="1:25" x14ac:dyDescent="0.25">
      <c r="B36" s="1">
        <v>28</v>
      </c>
      <c r="C36" s="2">
        <v>-13.4171</v>
      </c>
      <c r="D36" s="2">
        <v>-40.211300000000001</v>
      </c>
      <c r="E36" s="25">
        <f t="shared" si="23"/>
        <v>48.97</v>
      </c>
      <c r="F36" s="3">
        <v>69.008551366372402</v>
      </c>
      <c r="G36" s="3">
        <v>15.1421397558902</v>
      </c>
      <c r="I36" s="8">
        <v>505682.55688004399</v>
      </c>
      <c r="J36" s="8">
        <v>7655322.2377633797</v>
      </c>
      <c r="L36" s="18">
        <v>139</v>
      </c>
      <c r="M36" s="18"/>
      <c r="N36" s="18"/>
      <c r="O36" s="15">
        <f t="shared" si="25"/>
        <v>-3</v>
      </c>
      <c r="Q36" s="32">
        <v>28</v>
      </c>
      <c r="R36" s="1">
        <f t="shared" ref="R36:S36" si="28">R29+12</f>
        <v>56</v>
      </c>
      <c r="S36" s="1">
        <f t="shared" si="28"/>
        <v>57</v>
      </c>
    </row>
    <row r="37" spans="1:25" x14ac:dyDescent="0.25">
      <c r="B37" s="1">
        <v>29</v>
      </c>
      <c r="C37" s="2">
        <v>-16.8141</v>
      </c>
      <c r="D37" s="2">
        <v>-38.25</v>
      </c>
      <c r="E37" s="25">
        <f t="shared" si="23"/>
        <v>49.134999999999998</v>
      </c>
      <c r="F37" s="3">
        <v>69.008569004377804</v>
      </c>
      <c r="G37" s="3">
        <v>15.142054475201</v>
      </c>
      <c r="I37" s="8">
        <v>505679.14292467199</v>
      </c>
      <c r="J37" s="8">
        <v>7655324.1965829302</v>
      </c>
      <c r="L37" s="18">
        <v>122.5</v>
      </c>
      <c r="M37" s="18"/>
      <c r="N37" s="18"/>
      <c r="O37" s="15">
        <f t="shared" si="25"/>
        <v>13.5</v>
      </c>
      <c r="Q37" s="32">
        <v>29</v>
      </c>
      <c r="R37" s="1">
        <f t="shared" ref="R37:S37" si="29">R30+12</f>
        <v>58</v>
      </c>
      <c r="S37" s="1">
        <f t="shared" si="29"/>
        <v>59</v>
      </c>
      <c r="Y37" s="15"/>
    </row>
    <row r="38" spans="1:25" x14ac:dyDescent="0.25">
      <c r="B38" s="1">
        <v>30</v>
      </c>
      <c r="C38" s="2">
        <v>-16.814</v>
      </c>
      <c r="D38" s="2">
        <v>-34.327500000000001</v>
      </c>
      <c r="E38" s="25">
        <f t="shared" si="23"/>
        <v>49.2</v>
      </c>
      <c r="F38" s="3">
        <v>69.008604280430902</v>
      </c>
      <c r="G38" s="3">
        <v>15.142054475064199</v>
      </c>
      <c r="I38" s="8">
        <v>505679.13381565001</v>
      </c>
      <c r="J38" s="8">
        <v>7655328.1300107902</v>
      </c>
      <c r="L38" s="18">
        <v>116</v>
      </c>
      <c r="M38" s="18"/>
      <c r="N38" s="18"/>
      <c r="O38" s="15">
        <f t="shared" si="25"/>
        <v>20</v>
      </c>
      <c r="Q38" s="32">
        <v>30</v>
      </c>
      <c r="R38" s="1">
        <f t="shared" ref="R38:S38" si="30">R31+12</f>
        <v>60</v>
      </c>
      <c r="S38" s="1">
        <f t="shared" si="30"/>
        <v>61</v>
      </c>
    </row>
    <row r="39" spans="1:25" x14ac:dyDescent="0.25">
      <c r="A39" s="1">
        <v>6</v>
      </c>
      <c r="C39" s="2">
        <v>-34.692281165199198</v>
      </c>
      <c r="D39" s="2">
        <v>-20.536848043328401</v>
      </c>
      <c r="E39" s="25"/>
      <c r="F39" s="3">
        <v>69.008728300963398</v>
      </c>
      <c r="G39" s="3">
        <v>15.1416056412559</v>
      </c>
      <c r="I39" s="8">
        <v>505661.15820278501</v>
      </c>
      <c r="J39" s="8">
        <v>7655341.9173788503</v>
      </c>
      <c r="Q39" s="32"/>
      <c r="R39" s="1"/>
      <c r="S39" s="1"/>
    </row>
    <row r="40" spans="1:25" x14ac:dyDescent="0.25">
      <c r="B40" s="1">
        <v>31</v>
      </c>
      <c r="C40" s="2">
        <v>-34.6922</v>
      </c>
      <c r="D40" s="2">
        <v>-16.6143</v>
      </c>
      <c r="E40" s="25">
        <f t="shared" ref="E40:E45" si="31">E$3+O40*0.01</f>
        <v>50.84</v>
      </c>
      <c r="F40" s="3">
        <v>69.008763577016495</v>
      </c>
      <c r="G40" s="3">
        <v>15.1416056412559</v>
      </c>
      <c r="I40" s="8">
        <v>505661.14912651997</v>
      </c>
      <c r="J40" s="8">
        <v>7655345.85080685</v>
      </c>
      <c r="L40" s="18"/>
      <c r="M40" s="18">
        <v>48</v>
      </c>
      <c r="N40" s="18"/>
      <c r="O40" s="15">
        <f>M$3-M40</f>
        <v>184</v>
      </c>
      <c r="Q40" s="32">
        <v>31</v>
      </c>
      <c r="R40" s="1">
        <f t="shared" ref="R40:S40" si="32">R33+12</f>
        <v>62</v>
      </c>
      <c r="S40" s="1">
        <f t="shared" si="32"/>
        <v>63</v>
      </c>
    </row>
    <row r="41" spans="1:25" x14ac:dyDescent="0.25">
      <c r="B41" s="1">
        <v>32</v>
      </c>
      <c r="C41" s="2">
        <v>-31.295300000000001</v>
      </c>
      <c r="D41" s="2">
        <v>-18.575600000000001</v>
      </c>
      <c r="E41" s="25">
        <f t="shared" si="31"/>
        <v>50.48</v>
      </c>
      <c r="F41" s="3">
        <v>69.008745938968701</v>
      </c>
      <c r="G41" s="3">
        <v>15.141690922631501</v>
      </c>
      <c r="I41" s="8">
        <v>505664.56306140003</v>
      </c>
      <c r="J41" s="8">
        <v>7655343.8919622898</v>
      </c>
      <c r="L41" s="18"/>
      <c r="M41" s="18">
        <v>84</v>
      </c>
      <c r="N41" s="18"/>
      <c r="O41" s="15">
        <f t="shared" ref="O41:O45" si="33">M$3-M41</f>
        <v>148</v>
      </c>
      <c r="Q41" s="32">
        <v>32</v>
      </c>
      <c r="R41" s="1">
        <f t="shared" ref="R41:S41" si="34">R34+12</f>
        <v>64</v>
      </c>
      <c r="S41" s="1">
        <f t="shared" si="34"/>
        <v>65</v>
      </c>
    </row>
    <row r="42" spans="1:25" x14ac:dyDescent="0.25">
      <c r="B42" s="1">
        <v>33</v>
      </c>
      <c r="C42" s="2">
        <v>-31.295300000000001</v>
      </c>
      <c r="D42" s="2">
        <v>-22.498200000000001</v>
      </c>
      <c r="E42" s="25">
        <f t="shared" si="31"/>
        <v>50.35</v>
      </c>
      <c r="F42" s="3">
        <v>69.008710662915604</v>
      </c>
      <c r="G42" s="3">
        <v>15.1416909224946</v>
      </c>
      <c r="I42" s="8">
        <v>505664.57213915698</v>
      </c>
      <c r="J42" s="8">
        <v>7655339.9585231598</v>
      </c>
      <c r="L42" s="18"/>
      <c r="M42" s="18">
        <v>97</v>
      </c>
      <c r="N42" s="18"/>
      <c r="O42" s="15">
        <f t="shared" si="33"/>
        <v>135</v>
      </c>
      <c r="Q42" s="32">
        <v>33</v>
      </c>
      <c r="R42" s="1">
        <f t="shared" ref="R42:S42" si="35">R35+12</f>
        <v>66</v>
      </c>
      <c r="S42" s="1">
        <f t="shared" si="35"/>
        <v>67</v>
      </c>
    </row>
    <row r="43" spans="1:25" x14ac:dyDescent="0.25">
      <c r="B43" s="1">
        <v>34</v>
      </c>
      <c r="C43" s="2">
        <v>-34.692300000000003</v>
      </c>
      <c r="D43" s="2">
        <v>-24.459399999999999</v>
      </c>
      <c r="E43" s="25">
        <f t="shared" si="31"/>
        <v>50.405000000000001</v>
      </c>
      <c r="F43" s="3">
        <v>69.008693024910301</v>
      </c>
      <c r="G43" s="3">
        <v>15.1416056412559</v>
      </c>
      <c r="I43" s="8">
        <v>505661.16727907403</v>
      </c>
      <c r="J43" s="8">
        <v>7655337.9839397203</v>
      </c>
      <c r="L43" s="18"/>
      <c r="M43" s="18">
        <v>91.5</v>
      </c>
      <c r="N43" s="18"/>
      <c r="O43" s="15">
        <f t="shared" si="33"/>
        <v>140.5</v>
      </c>
      <c r="Q43" s="32">
        <v>34</v>
      </c>
      <c r="R43" s="1">
        <f t="shared" ref="R43:S43" si="36">R36+12</f>
        <v>68</v>
      </c>
      <c r="S43" s="1">
        <f t="shared" si="36"/>
        <v>69</v>
      </c>
    </row>
    <row r="44" spans="1:25" x14ac:dyDescent="0.25">
      <c r="B44" s="1">
        <v>35</v>
      </c>
      <c r="C44" s="2">
        <v>-38.089300000000001</v>
      </c>
      <c r="D44" s="2">
        <v>-22.498100000000001</v>
      </c>
      <c r="E44" s="25">
        <f t="shared" si="31"/>
        <v>50.82</v>
      </c>
      <c r="F44" s="3">
        <v>69.008710662915604</v>
      </c>
      <c r="G44" s="3">
        <v>15.1415203600172</v>
      </c>
      <c r="I44" s="8">
        <v>505657.753338721</v>
      </c>
      <c r="J44" s="8">
        <v>7655339.9427889902</v>
      </c>
      <c r="L44" s="18"/>
      <c r="M44" s="18">
        <v>50</v>
      </c>
      <c r="N44" s="18"/>
      <c r="O44" s="15">
        <f t="shared" si="33"/>
        <v>182</v>
      </c>
      <c r="Q44" s="32">
        <v>35</v>
      </c>
      <c r="R44" s="1">
        <f t="shared" ref="R44:S44" si="37">R37+12</f>
        <v>70</v>
      </c>
      <c r="S44" s="1">
        <f t="shared" si="37"/>
        <v>71</v>
      </c>
    </row>
    <row r="45" spans="1:25" x14ac:dyDescent="0.25">
      <c r="B45" s="23">
        <v>36</v>
      </c>
      <c r="C45" s="26">
        <v>-38.089300000000001</v>
      </c>
      <c r="D45" s="26">
        <v>-18.575500000000002</v>
      </c>
      <c r="E45" s="27">
        <f t="shared" si="31"/>
        <v>51.015000000000001</v>
      </c>
      <c r="F45" s="3">
        <v>69.008745938968701</v>
      </c>
      <c r="G45" s="3">
        <v>15.1415203598803</v>
      </c>
      <c r="I45" s="8">
        <v>505657.74426389899</v>
      </c>
      <c r="J45" s="8">
        <v>7655343.8762281304</v>
      </c>
      <c r="L45" s="21"/>
      <c r="M45" s="21">
        <v>30.5</v>
      </c>
      <c r="N45" s="21"/>
      <c r="O45" s="22">
        <f t="shared" si="33"/>
        <v>201.5</v>
      </c>
      <c r="Q45" s="32">
        <v>36</v>
      </c>
      <c r="R45" s="1">
        <f t="shared" ref="R45:S45" si="38">R38+12</f>
        <v>72</v>
      </c>
      <c r="S45" s="1">
        <f t="shared" si="38"/>
        <v>73</v>
      </c>
    </row>
    <row r="46" spans="1:25" x14ac:dyDescent="0.25">
      <c r="A46" s="1">
        <v>7</v>
      </c>
      <c r="C46" s="2">
        <v>-17.3114207464012</v>
      </c>
      <c r="D46" s="2">
        <v>5.7616327322270298</v>
      </c>
      <c r="E46" s="25"/>
      <c r="F46" s="3">
        <v>69.008964810545706</v>
      </c>
      <c r="G46" s="3">
        <v>15.142041981101899</v>
      </c>
      <c r="I46" s="8">
        <v>505678.541276537</v>
      </c>
      <c r="J46" s="8">
        <v>7655368.3295343202</v>
      </c>
      <c r="O46" s="15"/>
      <c r="Q46" s="32"/>
      <c r="R46" s="1"/>
      <c r="S46" s="1"/>
    </row>
    <row r="47" spans="1:25" x14ac:dyDescent="0.25">
      <c r="B47" s="1">
        <v>37</v>
      </c>
      <c r="C47" s="2">
        <v>-17.311399999999999</v>
      </c>
      <c r="D47" s="2">
        <v>9.6842000000000006</v>
      </c>
      <c r="E47" s="25">
        <f t="shared" ref="E47:E52" si="39">E$3+O47*0.01</f>
        <v>49.94</v>
      </c>
      <c r="F47" s="3">
        <v>69.009000086598803</v>
      </c>
      <c r="G47" s="3">
        <v>15.142041981101899</v>
      </c>
      <c r="I47" s="8">
        <v>505678.53217226401</v>
      </c>
      <c r="J47" s="8">
        <v>7655372.2629735302</v>
      </c>
      <c r="L47" s="18">
        <v>42</v>
      </c>
      <c r="M47" s="18">
        <v>138</v>
      </c>
      <c r="N47" s="18"/>
      <c r="O47" s="15">
        <f>L$3-L47</f>
        <v>94</v>
      </c>
      <c r="Q47" s="32">
        <v>37</v>
      </c>
      <c r="R47" s="1">
        <f t="shared" ref="R47:S47" si="40">R40+12</f>
        <v>74</v>
      </c>
      <c r="S47" s="1">
        <f t="shared" si="40"/>
        <v>75</v>
      </c>
    </row>
    <row r="48" spans="1:25" x14ac:dyDescent="0.25">
      <c r="B48" s="1">
        <v>38</v>
      </c>
      <c r="C48" s="2">
        <v>-13.914400000000001</v>
      </c>
      <c r="D48" s="2">
        <v>7.7229000000000001</v>
      </c>
      <c r="E48" s="25">
        <f t="shared" si="39"/>
        <v>49.72</v>
      </c>
      <c r="F48" s="3">
        <v>69.008982448550995</v>
      </c>
      <c r="G48" s="3">
        <v>15.142127263395</v>
      </c>
      <c r="I48" s="8">
        <v>505681.94612441701</v>
      </c>
      <c r="J48" s="8">
        <v>7655370.3041532096</v>
      </c>
      <c r="L48" s="18">
        <v>64</v>
      </c>
      <c r="M48" s="18"/>
      <c r="N48" s="18"/>
      <c r="O48" s="15">
        <f t="shared" ref="O48:O59" si="41">L$3-L48</f>
        <v>72</v>
      </c>
      <c r="Q48" s="32">
        <v>38</v>
      </c>
      <c r="R48" s="1">
        <f t="shared" ref="R48:S48" si="42">R41+12</f>
        <v>76</v>
      </c>
      <c r="S48" s="1">
        <f t="shared" si="42"/>
        <v>77</v>
      </c>
    </row>
    <row r="49" spans="1:19" x14ac:dyDescent="0.25">
      <c r="B49" s="1">
        <v>39</v>
      </c>
      <c r="C49" s="2">
        <v>-13.914400000000001</v>
      </c>
      <c r="D49" s="2">
        <v>3.8003</v>
      </c>
      <c r="E49" s="25">
        <f t="shared" si="39"/>
        <v>49.66</v>
      </c>
      <c r="F49" s="3">
        <v>69.008947172497898</v>
      </c>
      <c r="G49" s="3">
        <v>15.1421272632581</v>
      </c>
      <c r="I49" s="8">
        <v>505681.95523015701</v>
      </c>
      <c r="J49" s="8">
        <v>7655366.3707140097</v>
      </c>
      <c r="L49" s="18">
        <v>70</v>
      </c>
      <c r="M49" s="18"/>
      <c r="N49" s="18"/>
      <c r="O49" s="15">
        <f t="shared" si="41"/>
        <v>66</v>
      </c>
      <c r="Q49" s="32">
        <v>39</v>
      </c>
      <c r="R49" s="1">
        <f t="shared" ref="R49:S49" si="43">R42+12</f>
        <v>78</v>
      </c>
      <c r="S49" s="1">
        <f t="shared" si="43"/>
        <v>79</v>
      </c>
    </row>
    <row r="50" spans="1:19" x14ac:dyDescent="0.25">
      <c r="B50" s="1">
        <v>40</v>
      </c>
      <c r="C50" s="2">
        <v>-17.311399999999999</v>
      </c>
      <c r="D50" s="2">
        <v>1.8391</v>
      </c>
      <c r="E50" s="25">
        <f t="shared" si="39"/>
        <v>49.81</v>
      </c>
      <c r="F50" s="3">
        <v>69.008929534492495</v>
      </c>
      <c r="G50" s="3">
        <v>15.142041981101899</v>
      </c>
      <c r="I50" s="8">
        <v>505678.55038078199</v>
      </c>
      <c r="J50" s="8">
        <v>7655364.3961062804</v>
      </c>
      <c r="L50" s="18">
        <v>55</v>
      </c>
      <c r="M50" s="18"/>
      <c r="N50" s="18"/>
      <c r="O50" s="15">
        <f t="shared" si="41"/>
        <v>81</v>
      </c>
      <c r="Q50" s="32">
        <v>40</v>
      </c>
      <c r="R50" s="1">
        <f t="shared" ref="R50:S50" si="44">R43+12</f>
        <v>80</v>
      </c>
      <c r="S50" s="1">
        <f t="shared" si="44"/>
        <v>81</v>
      </c>
    </row>
    <row r="51" spans="1:19" x14ac:dyDescent="0.25">
      <c r="B51" s="1">
        <v>41</v>
      </c>
      <c r="C51" s="2">
        <v>-20.708400000000001</v>
      </c>
      <c r="D51" s="2">
        <v>3.8003999999999998</v>
      </c>
      <c r="E51" s="25">
        <f t="shared" si="39"/>
        <v>50.085000000000001</v>
      </c>
      <c r="F51" s="3">
        <v>69.008947172497898</v>
      </c>
      <c r="G51" s="3">
        <v>15.1419566989457</v>
      </c>
      <c r="I51" s="8">
        <v>505675.13642715203</v>
      </c>
      <c r="J51" s="8">
        <v>7655366.3549313303</v>
      </c>
      <c r="L51" s="18">
        <v>27.5</v>
      </c>
      <c r="M51" s="18"/>
      <c r="N51" s="18"/>
      <c r="O51" s="15">
        <f t="shared" si="41"/>
        <v>108.5</v>
      </c>
      <c r="Q51" s="32">
        <v>41</v>
      </c>
      <c r="R51" s="1">
        <f t="shared" ref="R51:S51" si="45">R44+12</f>
        <v>82</v>
      </c>
      <c r="S51" s="1">
        <f t="shared" si="45"/>
        <v>83</v>
      </c>
    </row>
    <row r="52" spans="1:19" x14ac:dyDescent="0.25">
      <c r="B52" s="1">
        <v>42</v>
      </c>
      <c r="C52" s="2">
        <v>-20.708400000000001</v>
      </c>
      <c r="D52" s="2">
        <v>7.7229000000000001</v>
      </c>
      <c r="E52" s="25">
        <f t="shared" si="39"/>
        <v>50.19</v>
      </c>
      <c r="F52" s="3">
        <v>69.008982448550995</v>
      </c>
      <c r="G52" s="3">
        <v>15.1419566988088</v>
      </c>
      <c r="I52" s="8">
        <v>505675.12732434802</v>
      </c>
      <c r="J52" s="8">
        <v>7655370.2883705199</v>
      </c>
      <c r="L52" s="18">
        <v>17</v>
      </c>
      <c r="M52" s="18"/>
      <c r="N52" s="18"/>
      <c r="O52" s="15">
        <f t="shared" si="41"/>
        <v>119</v>
      </c>
      <c r="Q52" s="32">
        <v>42</v>
      </c>
      <c r="R52" s="1">
        <f t="shared" ref="R52:S52" si="46">R45+12</f>
        <v>84</v>
      </c>
      <c r="S52" s="1">
        <f t="shared" si="46"/>
        <v>85</v>
      </c>
    </row>
    <row r="53" spans="1:19" x14ac:dyDescent="0.25">
      <c r="A53" s="1">
        <v>8</v>
      </c>
      <c r="C53" s="2">
        <v>-8.9880309930288096</v>
      </c>
      <c r="D53" s="2">
        <v>23.545706590976401</v>
      </c>
      <c r="E53" s="25"/>
      <c r="F53" s="3">
        <v>69.009124746967004</v>
      </c>
      <c r="G53" s="3">
        <v>15.1422509394603</v>
      </c>
      <c r="I53" s="8">
        <v>505686.85364537599</v>
      </c>
      <c r="J53" s="8">
        <v>7655386.1825021198</v>
      </c>
      <c r="O53" s="15"/>
      <c r="Q53" s="32"/>
      <c r="R53" s="1"/>
      <c r="S53" s="1"/>
    </row>
    <row r="54" spans="1:19" x14ac:dyDescent="0.25">
      <c r="B54" s="1">
        <v>42</v>
      </c>
      <c r="C54" s="2">
        <v>-8.9879999999999995</v>
      </c>
      <c r="D54" s="2">
        <v>27.4682</v>
      </c>
      <c r="E54" s="25">
        <f t="shared" ref="E54:E59" si="47">E$3+O54*0.01</f>
        <v>49.93</v>
      </c>
      <c r="F54" s="3">
        <v>69.009160023020101</v>
      </c>
      <c r="G54" s="3">
        <v>15.1422509394603</v>
      </c>
      <c r="I54" s="8">
        <v>505686.844527726</v>
      </c>
      <c r="J54" s="8">
        <v>7655390.1159302201</v>
      </c>
      <c r="L54" s="18">
        <v>43</v>
      </c>
      <c r="O54" s="15">
        <f t="shared" si="41"/>
        <v>93</v>
      </c>
      <c r="Q54" s="32">
        <v>43</v>
      </c>
      <c r="R54" s="1">
        <f t="shared" ref="R54:S54" si="48">R47+12</f>
        <v>86</v>
      </c>
      <c r="S54" s="1">
        <f t="shared" si="48"/>
        <v>87</v>
      </c>
    </row>
    <row r="55" spans="1:19" x14ac:dyDescent="0.25">
      <c r="B55" s="1">
        <v>44</v>
      </c>
      <c r="C55" s="2">
        <v>-5.5910000000000002</v>
      </c>
      <c r="D55" s="2">
        <v>25.507000000000001</v>
      </c>
      <c r="E55" s="25">
        <f t="shared" si="47"/>
        <v>49.56</v>
      </c>
      <c r="F55" s="3">
        <v>69.009142384972293</v>
      </c>
      <c r="G55" s="3">
        <v>15.1423362223738</v>
      </c>
      <c r="I55" s="8">
        <v>505690.25848576101</v>
      </c>
      <c r="J55" s="8">
        <v>7655388.1571214898</v>
      </c>
      <c r="L55" s="18">
        <v>80</v>
      </c>
      <c r="O55" s="15">
        <f t="shared" si="41"/>
        <v>56</v>
      </c>
      <c r="Q55" s="32">
        <v>44</v>
      </c>
      <c r="R55" s="1">
        <f t="shared" ref="R55:S55" si="49">R48+12</f>
        <v>88</v>
      </c>
      <c r="S55" s="1">
        <f t="shared" si="49"/>
        <v>89</v>
      </c>
    </row>
    <row r="56" spans="1:19" x14ac:dyDescent="0.25">
      <c r="B56" s="1">
        <v>45</v>
      </c>
      <c r="C56" s="2">
        <v>-5.5910000000000002</v>
      </c>
      <c r="D56" s="2">
        <v>21.584399999999999</v>
      </c>
      <c r="E56" s="25">
        <f t="shared" si="47"/>
        <v>49.414999999999999</v>
      </c>
      <c r="F56" s="3">
        <v>69.009107108919196</v>
      </c>
      <c r="G56" s="3">
        <v>15.142336222237001</v>
      </c>
      <c r="I56" s="8">
        <v>505690.26760090701</v>
      </c>
      <c r="J56" s="8">
        <v>7655384.2236822397</v>
      </c>
      <c r="L56" s="18">
        <v>94.5</v>
      </c>
      <c r="O56" s="15">
        <f t="shared" si="41"/>
        <v>41.5</v>
      </c>
      <c r="Q56" s="32">
        <v>45</v>
      </c>
      <c r="R56" s="1">
        <f t="shared" ref="R56:S56" si="50">R49+12</f>
        <v>90</v>
      </c>
      <c r="S56" s="1">
        <f t="shared" si="50"/>
        <v>91</v>
      </c>
    </row>
    <row r="57" spans="1:19" x14ac:dyDescent="0.25">
      <c r="B57" s="1">
        <v>46</v>
      </c>
      <c r="C57" s="2">
        <v>-8.9879999999999995</v>
      </c>
      <c r="D57" s="2">
        <v>19.623200000000001</v>
      </c>
      <c r="E57" s="25">
        <f t="shared" si="47"/>
        <v>49.62</v>
      </c>
      <c r="F57" s="3">
        <v>69.009089470913807</v>
      </c>
      <c r="G57" s="3">
        <v>15.1422509394603</v>
      </c>
      <c r="I57" s="8">
        <v>505686.862763051</v>
      </c>
      <c r="J57" s="8">
        <v>7655382.2490628799</v>
      </c>
      <c r="L57" s="18">
        <v>74</v>
      </c>
      <c r="O57" s="15">
        <f t="shared" si="41"/>
        <v>62</v>
      </c>
      <c r="Q57" s="32">
        <v>46</v>
      </c>
      <c r="R57" s="1">
        <f t="shared" ref="R57:S57" si="51">R50+12</f>
        <v>92</v>
      </c>
      <c r="S57" s="1">
        <f t="shared" si="51"/>
        <v>93</v>
      </c>
    </row>
    <row r="58" spans="1:19" x14ac:dyDescent="0.25">
      <c r="B58" s="1">
        <v>47</v>
      </c>
      <c r="C58" s="2">
        <v>-12.385</v>
      </c>
      <c r="D58" s="2">
        <v>21.584499999999998</v>
      </c>
      <c r="E58" s="25">
        <f t="shared" si="47"/>
        <v>50</v>
      </c>
      <c r="F58" s="3">
        <v>69.009107108919196</v>
      </c>
      <c r="G58" s="3">
        <v>15.1421656566836</v>
      </c>
      <c r="I58" s="8">
        <v>505683.44880354003</v>
      </c>
      <c r="J58" s="8">
        <v>7655384.2078763302</v>
      </c>
      <c r="L58" s="18">
        <v>36</v>
      </c>
      <c r="O58" s="15">
        <f t="shared" si="41"/>
        <v>100</v>
      </c>
      <c r="Q58" s="32">
        <v>47</v>
      </c>
      <c r="R58" s="1">
        <f t="shared" ref="R58:S58" si="52">R51+12</f>
        <v>94</v>
      </c>
      <c r="S58" s="1">
        <f t="shared" si="52"/>
        <v>95</v>
      </c>
    </row>
    <row r="59" spans="1:19" x14ac:dyDescent="0.25">
      <c r="B59" s="1">
        <v>48</v>
      </c>
      <c r="C59" s="2">
        <v>-12.385</v>
      </c>
      <c r="D59" s="2">
        <v>25.507000000000001</v>
      </c>
      <c r="E59" s="25">
        <f t="shared" si="47"/>
        <v>50.18</v>
      </c>
      <c r="F59" s="3">
        <v>69.009142384972293</v>
      </c>
      <c r="G59" s="3">
        <v>15.1421656565467</v>
      </c>
      <c r="I59" s="8">
        <v>505683.43968333502</v>
      </c>
      <c r="J59" s="8">
        <v>7655388.1413155701</v>
      </c>
      <c r="L59" s="18">
        <v>18</v>
      </c>
      <c r="O59" s="15">
        <f t="shared" si="41"/>
        <v>118</v>
      </c>
      <c r="Q59" s="32">
        <v>48</v>
      </c>
      <c r="R59" s="1">
        <v>0</v>
      </c>
      <c r="S59" s="1">
        <v>1</v>
      </c>
    </row>
    <row r="61" spans="1:19" x14ac:dyDescent="0.25">
      <c r="O61" s="15">
        <f>MIN(O4:O59)</f>
        <v>-97</v>
      </c>
    </row>
    <row r="62" spans="1:19" x14ac:dyDescent="0.25">
      <c r="O62" s="15">
        <f>MAX(O5:O60)</f>
        <v>201.5</v>
      </c>
    </row>
    <row r="63" spans="1:19" x14ac:dyDescent="0.25">
      <c r="O63" s="20">
        <f>O62-O61</f>
        <v>298.5</v>
      </c>
    </row>
  </sheetData>
  <mergeCells count="1">
    <mergeCell ref="A1:G1"/>
  </mergeCells>
  <pageMargins left="0.7" right="0.7" top="0.75" bottom="0.75" header="0.3" footer="0.3"/>
  <pageSetup paperSize="9" scale="77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2024-06-19T20:02:12Z</dcterms:modified>
</cp:coreProperties>
</file>