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Speciale\rl_project\Data\"/>
    </mc:Choice>
  </mc:AlternateContent>
  <xr:revisionPtr revIDLastSave="0" documentId="8_{4F21677D-6568-4582-8A11-AF078420D73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Inflation" sheetId="2" r:id="rId1"/>
    <sheet name="House price" sheetId="4" r:id="rId2"/>
    <sheet name="Money holdings" sheetId="6" r:id="rId3"/>
    <sheet name="FORMUE11" sheetId="8" r:id="rId4"/>
    <sheet name="LONS60" sheetId="10" r:id="rId5"/>
    <sheet name="INDKP201" sheetId="12" r:id="rId6"/>
    <sheet name="Ark11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AB3" i="2"/>
  <c r="AC4" i="2"/>
  <c r="AB4" i="2"/>
</calcChain>
</file>

<file path=xl/sharedStrings.xml><?xml version="1.0" encoding="utf-8"?>
<sst xmlns="http://schemas.openxmlformats.org/spreadsheetml/2006/main" count="219" uniqueCount="75">
  <si>
    <t>Forbrugerprisindeks, gennemsnitlig årlig inflation (1900=100) efter type og tid</t>
  </si>
  <si>
    <t>Enhed: Pct.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</si>
  <si>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</si>
  <si>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</si>
  <si>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</si>
  <si>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</si>
  <si>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</si>
  <si>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</si>
  <si>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</si>
  <si>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</si>
  <si>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</si>
  <si>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</si>
  <si>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</si>
  <si>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</si>
  <si>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</si>
  <si>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</si>
  <si>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</si>
  <si>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</si>
  <si>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</si>
  <si>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</si>
  <si>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</si>
  <si>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</si>
  <si>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</si>
  <si>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</si>
  <si>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</si>
  <si>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</si>
  <si>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</si>
  <si>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Årsstigning i procent</t>
  </si>
  <si>
    <t xml:space="preserve">Årsstigning i procent er beregnet ud fra afrundede indeks.  Prisindeksene for april - december 2020 er mere usikre end normalt, da bortfaldet har været større end normalt og nogle brancher har været helt nedlukkede. Læs mere på www.dst.dk/doku/forbrugerprisindeks. </t>
  </si>
  <si>
    <t>Nationalbankens rente - Indskudsbeviser (1992-)</t>
  </si>
  <si>
    <t>Target Inflation</t>
  </si>
  <si>
    <t xml:space="preserve">Ved offentliggørelsen 26. marts 2024 er Danmarks Statistik gået over til at benytte bestandsvægte frem for de hidtil anvendte handelsvægte. Læs mere om dette i [NYT](https://www.dst.dk/nyt/47474) 
 Tabellen har desuden fået nye basisår: 2022=100 </t>
  </si>
  <si>
    <t>Hele landet</t>
  </si>
  <si>
    <t>Enfamiliehuse</t>
  </si>
  <si>
    <t>Indeks</t>
  </si>
  <si>
    <t>Enhed: Indeks</t>
  </si>
  <si>
    <t>Prisindeks for ejendomssalg (2022=100) efter enhed, ejendomskategori, område og tid</t>
  </si>
  <si>
    <t>18-19 år</t>
  </si>
  <si>
    <t>Øverste kvartilgrænse (kr.)</t>
  </si>
  <si>
    <t>Nederste kvartilgræsnse (kr.)</t>
  </si>
  <si>
    <t>Median (kr.)</t>
  </si>
  <si>
    <t>Gennemsnit (kr.)</t>
  </si>
  <si>
    <t>1 Disponibel indkomst (2+30-31-32-35)</t>
  </si>
  <si>
    <t>Mænd og kvinder i alt</t>
  </si>
  <si>
    <t>20-24 år</t>
  </si>
  <si>
    <t>Alle uanset om de har indkomstypen</t>
  </si>
  <si>
    <t>Faste priser (Seneste dataårs prisniveau)</t>
  </si>
  <si>
    <t>Enhed: -</t>
  </si>
  <si>
    <t>Hovedtabel personindkomster efter prisenhed, population, alder, køn, indkomsttype, enhed og tid</t>
  </si>
  <si>
    <t>INDKP201</t>
  </si>
  <si>
    <t>Formue efter population, køn, alder, formuetype, enhed og tid</t>
  </si>
  <si>
    <t>Alle uanset om de har formuetypen</t>
  </si>
  <si>
    <t>18-24 år</t>
  </si>
  <si>
    <t>Passiver I alt (2014-definition D+E+F-F3)</t>
  </si>
  <si>
    <t>Median, faste priser (seneste dataårs prisniveau)</t>
  </si>
  <si>
    <t>Nedre kvartil, faste priser (seneste dataårs prisniveau)</t>
  </si>
  <si>
    <t>Øvre kvartil, faste priser (seneste dataårs prisniveau)</t>
  </si>
  <si>
    <t>Gennemsnit, faste priser (seneste dataårs prisniveau)</t>
  </si>
  <si>
    <t xml:space="preserve">Tabellen er revideret 4. december. Der anvendes nu månedligt prisindeks for december i fastprisberegninger (tabel: PRIS111). Pensionsformuer er revideret for 2021 og 2022. Overgang til nyt vurderingssystem giver mindre databrud på boligformue i 2023. </t>
  </si>
  <si>
    <t>Nedre kvartil, fortjeneste pr. præsteret time</t>
  </si>
  <si>
    <t>Median, fortjeneste pr. præsteret time</t>
  </si>
  <si>
    <t>Øvre kvartil, fortjeneste pr. præsteret time</t>
  </si>
  <si>
    <t xml:space="preserve"> Det er primært sektoren Stat (inklusiv sociale kasser og fonde) der er berørt af fejlen. 
  </t>
  </si>
  <si>
    <t xml:space="preserve"> Dette skyldes at ca. 7.000 ansættelsesforhold svarende til ca. 5.500 fuldtidsbeskæftigede ph.d.-studerende fejlagtigt er blevet frasorteret i den statslige sektor. 
 </t>
  </si>
  <si>
    <t xml:space="preserve">I forbindelse med opdateringen d. 28. november 2024 er perioderne 2022 og 2023 blevet genindlæst. 
 </t>
  </si>
  <si>
    <t>Enhed: Kr.</t>
  </si>
  <si>
    <t>Fortjeneste pr. præsteret time efter køn, alder, lønkomponenter og tid</t>
  </si>
  <si>
    <t>I alt, 15 år og derover</t>
  </si>
  <si>
    <t>1999</t>
  </si>
  <si>
    <t>1998</t>
  </si>
  <si>
    <t>1997</t>
  </si>
  <si>
    <t>1996</t>
  </si>
  <si>
    <t>Nationalbankens rente - Indskudsbeviser (1992-) (R_t)</t>
  </si>
  <si>
    <t>Inflation, pi_t</t>
  </si>
  <si>
    <t>Gennemsnit Disponible indkomst (kr.) w_t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</si>
</sst>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0" fontId="0" fillId="0" borderId="0" xfId="0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workbookViewId="0">
      <selection activeCell="B4" sqref="B4:Z4"/>
    </sheetView>
  </sheetViews>
  <sheetFormatPr defaultRowHeight="15" x14ac:dyDescent="0.25"/>
  <cols>
    <col min="1" max="1" width="55.140625" customWidth="1"/>
    <col min="2" max="26" width="7" customWidth="1"/>
  </cols>
  <sheetData>
    <row r="1" spans="1:29" ht="17.25" x14ac:dyDescent="0.3">
      <c r="A1" s="1" t="s">
        <v>0</v>
      </c>
    </row>
    <row r="2" spans="1:29" x14ac:dyDescent="0.25">
      <c r="A2" s="2" t="s">
        <v>1</v>
      </c>
    </row>
    <row r="3" spans="1:29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B3">
        <f>MEDIAN(B4:Z4)</f>
        <v>1.8</v>
      </c>
    </row>
    <row r="4" spans="1:29" x14ac:dyDescent="0.25">
      <c r="A4" s="3" t="s">
        <v>27</v>
      </c>
      <c r="B4" s="4">
        <v>2.9</v>
      </c>
      <c r="C4" s="4">
        <v>2.4</v>
      </c>
      <c r="D4" s="4">
        <v>2.4</v>
      </c>
      <c r="E4" s="4">
        <v>2.1</v>
      </c>
      <c r="F4" s="4">
        <v>1.2</v>
      </c>
      <c r="G4" s="4">
        <v>1.8</v>
      </c>
      <c r="H4" s="4">
        <v>1.9</v>
      </c>
      <c r="I4" s="4">
        <v>1.7</v>
      </c>
      <c r="J4" s="4">
        <v>3.4</v>
      </c>
      <c r="K4" s="4">
        <v>1.3</v>
      </c>
      <c r="L4" s="4">
        <v>2.2999999999999998</v>
      </c>
      <c r="M4" s="4">
        <v>2.8</v>
      </c>
      <c r="N4" s="4">
        <v>2.4</v>
      </c>
      <c r="O4" s="4">
        <v>0.8</v>
      </c>
      <c r="P4" s="4">
        <v>0.6</v>
      </c>
      <c r="Q4" s="4">
        <v>0.5</v>
      </c>
      <c r="R4" s="4">
        <v>0.3</v>
      </c>
      <c r="S4" s="4">
        <v>1.1000000000000001</v>
      </c>
      <c r="T4" s="4">
        <v>0.8</v>
      </c>
      <c r="U4" s="4">
        <v>0.8</v>
      </c>
      <c r="V4" s="4">
        <v>0.4</v>
      </c>
      <c r="W4" s="4">
        <v>1.9</v>
      </c>
      <c r="X4" s="4">
        <v>7.7</v>
      </c>
      <c r="Y4" s="4">
        <v>3.3</v>
      </c>
      <c r="Z4" s="4">
        <v>1.4</v>
      </c>
      <c r="AB4">
        <f>MAX(B4:Z4)</f>
        <v>7.7</v>
      </c>
      <c r="AC4">
        <f>MIN(B4:Z4)</f>
        <v>0.3</v>
      </c>
    </row>
    <row r="5" spans="1:29" x14ac:dyDescent="0.25">
      <c r="A5" s="7" t="s">
        <v>29</v>
      </c>
      <c r="B5" s="8">
        <v>4.5022000000000002</v>
      </c>
      <c r="C5" s="8">
        <v>4.7698</v>
      </c>
      <c r="D5" s="8">
        <v>3.4874000000000001</v>
      </c>
      <c r="E5" s="8">
        <v>2.4264999999999999</v>
      </c>
      <c r="F5" s="8">
        <v>2.15</v>
      </c>
      <c r="G5" s="8">
        <v>2.1698</v>
      </c>
      <c r="H5" s="8">
        <v>3.0112999999999999</v>
      </c>
      <c r="I5" s="8">
        <v>4.0964</v>
      </c>
      <c r="J5" s="8">
        <v>4.4947999999999997</v>
      </c>
      <c r="K5" s="8">
        <v>1.7436</v>
      </c>
      <c r="L5" s="8">
        <v>0.64180000000000004</v>
      </c>
      <c r="M5" s="8">
        <v>0.86570000000000003</v>
      </c>
      <c r="N5" s="8">
        <v>2.7300000000000001E-2</v>
      </c>
      <c r="O5" s="8">
        <v>-0.1069</v>
      </c>
      <c r="P5" s="8">
        <v>-2.9399999999999999E-2</v>
      </c>
      <c r="Q5" s="8">
        <v>-0.6966</v>
      </c>
      <c r="R5" s="8">
        <v>-0.65159999999999996</v>
      </c>
      <c r="S5" s="8">
        <v>-0.65</v>
      </c>
      <c r="T5" s="8">
        <v>-0.65</v>
      </c>
      <c r="U5" s="8">
        <v>-0.67979999999999996</v>
      </c>
      <c r="V5" s="8">
        <v>-0.63360000000000005</v>
      </c>
      <c r="W5" s="8">
        <v>-0.54700000000000004</v>
      </c>
      <c r="X5" s="8">
        <v>-6.7000000000000002E-3</v>
      </c>
      <c r="Y5" s="8">
        <v>2.9443999999999999</v>
      </c>
      <c r="Z5" s="8">
        <v>3.3239999999999998</v>
      </c>
    </row>
    <row r="6" spans="1:29" x14ac:dyDescent="0.25">
      <c r="A6" s="7" t="s">
        <v>30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 s="6">
        <v>2</v>
      </c>
      <c r="N6" s="6">
        <v>2</v>
      </c>
      <c r="O6" s="6">
        <v>2</v>
      </c>
      <c r="P6" s="6">
        <v>2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2</v>
      </c>
      <c r="X6" s="6">
        <v>2</v>
      </c>
      <c r="Y6" s="6">
        <v>2</v>
      </c>
      <c r="Z6" s="6">
        <v>2</v>
      </c>
    </row>
    <row r="15" spans="1:29" ht="105" x14ac:dyDescent="0.25">
      <c r="A15" s="5" t="s">
        <v>28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AE74-BCC4-4A7E-B169-500177443A42}">
  <dimension ref="A1:AB7"/>
  <sheetViews>
    <sheetView workbookViewId="0">
      <selection activeCell="C5" sqref="C5:AB5"/>
    </sheetView>
  </sheetViews>
  <sheetFormatPr defaultRowHeight="15" x14ac:dyDescent="0.25"/>
  <cols>
    <col min="1" max="1" width="40.7109375" style="9" customWidth="1"/>
    <col min="2" max="2" width="15.7109375" style="9" customWidth="1"/>
    <col min="3" max="3" width="33.140625" style="9" customWidth="1"/>
    <col min="4" max="4" width="21.7109375" style="9" customWidth="1"/>
    <col min="5" max="28" width="7" style="9" customWidth="1"/>
    <col min="29" max="16384" width="9.140625" style="9"/>
  </cols>
  <sheetData>
    <row r="1" spans="1:28" ht="17.25" x14ac:dyDescent="0.3">
      <c r="A1" s="14" t="s">
        <v>36</v>
      </c>
    </row>
    <row r="2" spans="1:28" x14ac:dyDescent="0.25">
      <c r="A2" s="13" t="s">
        <v>35</v>
      </c>
    </row>
    <row r="3" spans="1:28" x14ac:dyDescent="0.25"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1:28" x14ac:dyDescent="0.25">
      <c r="A4" s="12" t="s">
        <v>34</v>
      </c>
      <c r="B4" s="12" t="s">
        <v>33</v>
      </c>
      <c r="C4" s="12" t="s">
        <v>32</v>
      </c>
      <c r="D4" s="11">
        <v>44.1</v>
      </c>
      <c r="E4" s="11">
        <v>46.7</v>
      </c>
      <c r="F4" s="11">
        <v>48</v>
      </c>
      <c r="G4" s="11">
        <v>49.5</v>
      </c>
      <c r="H4" s="11">
        <v>53.8</v>
      </c>
      <c r="I4" s="11">
        <v>63.5</v>
      </c>
      <c r="J4" s="11">
        <v>78.099999999999994</v>
      </c>
      <c r="K4" s="11">
        <v>81.3</v>
      </c>
      <c r="L4" s="11">
        <v>77.3</v>
      </c>
      <c r="M4" s="11">
        <v>67.900000000000006</v>
      </c>
      <c r="N4" s="11">
        <v>69.599999999999994</v>
      </c>
      <c r="O4" s="11">
        <v>67.599999999999994</v>
      </c>
      <c r="P4" s="11">
        <v>65</v>
      </c>
      <c r="Q4" s="11">
        <v>66.400000000000006</v>
      </c>
      <c r="R4" s="11">
        <v>68.3</v>
      </c>
      <c r="S4" s="11">
        <v>72.400000000000006</v>
      </c>
      <c r="T4" s="11">
        <v>75.3</v>
      </c>
      <c r="U4" s="11">
        <v>78.3</v>
      </c>
      <c r="V4" s="11">
        <v>81.7</v>
      </c>
      <c r="W4" s="11">
        <v>84.1</v>
      </c>
      <c r="X4" s="11">
        <v>87.6</v>
      </c>
      <c r="Y4" s="11">
        <v>98.1</v>
      </c>
      <c r="Z4" s="11">
        <v>100</v>
      </c>
      <c r="AA4" s="11">
        <v>97.4</v>
      </c>
      <c r="AB4" s="11">
        <v>100.9</v>
      </c>
    </row>
    <row r="5" spans="1:28" x14ac:dyDescent="0.25">
      <c r="C5" s="7" t="s">
        <v>29</v>
      </c>
      <c r="D5" s="8">
        <v>4.5022000000000002</v>
      </c>
      <c r="E5" s="8">
        <v>4.7698</v>
      </c>
      <c r="F5" s="8">
        <v>3.4874000000000001</v>
      </c>
      <c r="G5" s="8">
        <v>2.4264999999999999</v>
      </c>
      <c r="H5" s="8">
        <v>2.15</v>
      </c>
      <c r="I5" s="8">
        <v>2.1698</v>
      </c>
      <c r="J5" s="8">
        <v>3.0112999999999999</v>
      </c>
      <c r="K5" s="8">
        <v>4.0964</v>
      </c>
      <c r="L5" s="8">
        <v>4.4947999999999997</v>
      </c>
      <c r="M5" s="8">
        <v>1.7436</v>
      </c>
      <c r="N5" s="8">
        <v>0.64180000000000004</v>
      </c>
      <c r="O5" s="8">
        <v>0.86570000000000003</v>
      </c>
      <c r="P5" s="8">
        <v>2.7300000000000001E-2</v>
      </c>
      <c r="Q5" s="8">
        <v>-0.1069</v>
      </c>
      <c r="R5" s="8">
        <v>-2.9399999999999999E-2</v>
      </c>
      <c r="S5" s="8">
        <v>-0.6966</v>
      </c>
      <c r="T5" s="8">
        <v>-0.65159999999999996</v>
      </c>
      <c r="U5" s="8">
        <v>-0.65</v>
      </c>
      <c r="V5" s="8">
        <v>-0.65</v>
      </c>
      <c r="W5" s="8">
        <v>-0.67979999999999996</v>
      </c>
      <c r="X5" s="8">
        <v>-0.63360000000000005</v>
      </c>
      <c r="Y5" s="8">
        <v>-0.54700000000000004</v>
      </c>
      <c r="Z5" s="8">
        <v>-6.7000000000000002E-3</v>
      </c>
      <c r="AA5" s="8">
        <v>2.9443999999999999</v>
      </c>
      <c r="AB5" s="8">
        <v>3.3239999999999998</v>
      </c>
    </row>
    <row r="6" spans="1:28" ht="120" x14ac:dyDescent="0.25">
      <c r="A6" s="10" t="s">
        <v>31</v>
      </c>
      <c r="D6" s="9">
        <f>_xlfn.QUARTILE.INC(D5:AB5,3)</f>
        <v>3.0112999999999999</v>
      </c>
    </row>
    <row r="7" spans="1:28" x14ac:dyDescent="0.25">
      <c r="D7" s="9">
        <f>_xlfn.QUARTILE.INC(D5:AB5,1)</f>
        <v>-0.54700000000000004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7A33-442A-4DF3-A78C-3A9D04A66DE0}">
  <dimension ref="A1:AD7"/>
  <sheetViews>
    <sheetView workbookViewId="0">
      <selection activeCell="F3" sqref="F3:AD7"/>
    </sheetView>
  </sheetViews>
  <sheetFormatPr defaultRowHeight="15" x14ac:dyDescent="0.25"/>
  <cols>
    <col min="1" max="1" width="38.85546875" style="9" customWidth="1"/>
    <col min="2" max="2" width="35.42578125" style="9" customWidth="1"/>
    <col min="3" max="3" width="9.85546875" style="9" customWidth="1"/>
    <col min="4" max="4" width="22.28515625" style="9" customWidth="1"/>
    <col min="5" max="5" width="36.7109375" style="9" customWidth="1"/>
    <col min="6" max="6" width="28.7109375" style="9" customWidth="1"/>
    <col min="7" max="30" width="9" style="9" customWidth="1"/>
    <col min="31" max="16384" width="9.140625" style="9"/>
  </cols>
  <sheetData>
    <row r="1" spans="1:30" ht="17.25" x14ac:dyDescent="0.3">
      <c r="A1" s="14" t="s">
        <v>48</v>
      </c>
    </row>
    <row r="2" spans="1:30" x14ac:dyDescent="0.25">
      <c r="A2" s="13" t="s">
        <v>47</v>
      </c>
    </row>
    <row r="3" spans="1:30" x14ac:dyDescent="0.25">
      <c r="B3" s="9" t="s">
        <v>49</v>
      </c>
      <c r="G3" s="12" t="s">
        <v>2</v>
      </c>
      <c r="H3" s="12" t="s">
        <v>3</v>
      </c>
      <c r="I3" s="12" t="s">
        <v>4</v>
      </c>
      <c r="J3" s="12" t="s">
        <v>5</v>
      </c>
      <c r="K3" s="12" t="s">
        <v>6</v>
      </c>
      <c r="L3" s="12" t="s">
        <v>7</v>
      </c>
      <c r="M3" s="12" t="s">
        <v>8</v>
      </c>
      <c r="N3" s="12" t="s">
        <v>9</v>
      </c>
      <c r="O3" s="12" t="s">
        <v>10</v>
      </c>
      <c r="P3" s="12" t="s">
        <v>11</v>
      </c>
      <c r="Q3" s="12" t="s">
        <v>12</v>
      </c>
      <c r="R3" s="12" t="s">
        <v>13</v>
      </c>
      <c r="S3" s="12" t="s">
        <v>14</v>
      </c>
      <c r="T3" s="12" t="s">
        <v>15</v>
      </c>
      <c r="U3" s="12" t="s">
        <v>16</v>
      </c>
      <c r="V3" s="12" t="s">
        <v>17</v>
      </c>
      <c r="W3" s="12" t="s">
        <v>18</v>
      </c>
      <c r="X3" s="12" t="s">
        <v>19</v>
      </c>
      <c r="Y3" s="12" t="s">
        <v>20</v>
      </c>
      <c r="Z3" s="12" t="s">
        <v>21</v>
      </c>
      <c r="AA3" s="12" t="s">
        <v>22</v>
      </c>
      <c r="AB3" s="12" t="s">
        <v>23</v>
      </c>
      <c r="AC3" s="12" t="s">
        <v>24</v>
      </c>
      <c r="AD3" s="12" t="s">
        <v>25</v>
      </c>
    </row>
    <row r="4" spans="1:30" x14ac:dyDescent="0.25">
      <c r="A4" s="12" t="s">
        <v>46</v>
      </c>
      <c r="B4" s="12" t="s">
        <v>45</v>
      </c>
      <c r="C4" s="12" t="s">
        <v>44</v>
      </c>
      <c r="D4" s="12" t="s">
        <v>43</v>
      </c>
      <c r="E4" s="12" t="s">
        <v>42</v>
      </c>
      <c r="F4" s="12" t="s">
        <v>41</v>
      </c>
      <c r="G4" s="11">
        <v>135100</v>
      </c>
      <c r="H4" s="11">
        <v>134700</v>
      </c>
      <c r="I4" s="11">
        <v>134700</v>
      </c>
      <c r="J4" s="11">
        <v>133000</v>
      </c>
      <c r="K4" s="11">
        <v>135700</v>
      </c>
      <c r="L4" s="11">
        <v>136900</v>
      </c>
      <c r="M4" s="11">
        <v>139900</v>
      </c>
      <c r="N4" s="11">
        <v>143700</v>
      </c>
      <c r="O4" s="11">
        <v>141800</v>
      </c>
      <c r="P4" s="11">
        <v>137000</v>
      </c>
      <c r="Q4" s="11">
        <v>134500</v>
      </c>
      <c r="R4" s="11">
        <v>128800</v>
      </c>
      <c r="S4" s="11">
        <v>125400</v>
      </c>
      <c r="T4" s="11">
        <v>124500</v>
      </c>
      <c r="U4" s="11">
        <v>124900</v>
      </c>
      <c r="V4" s="11">
        <v>125600</v>
      </c>
      <c r="W4" s="11">
        <v>126400</v>
      </c>
      <c r="X4" s="11">
        <v>127800</v>
      </c>
      <c r="Y4" s="11">
        <v>131500</v>
      </c>
      <c r="Z4" s="11">
        <v>132700</v>
      </c>
      <c r="AA4" s="11">
        <v>136900</v>
      </c>
      <c r="AB4" s="11">
        <v>145400</v>
      </c>
      <c r="AC4" s="11">
        <v>136500</v>
      </c>
      <c r="AD4" s="11">
        <v>137900</v>
      </c>
    </row>
    <row r="5" spans="1:30" x14ac:dyDescent="0.25">
      <c r="F5" s="12" t="s">
        <v>40</v>
      </c>
      <c r="G5" s="11">
        <v>126500</v>
      </c>
      <c r="H5" s="11">
        <v>125800</v>
      </c>
      <c r="I5" s="11">
        <v>125700</v>
      </c>
      <c r="J5" s="11">
        <v>124600</v>
      </c>
      <c r="K5" s="11">
        <v>127100</v>
      </c>
      <c r="L5" s="11">
        <v>128200</v>
      </c>
      <c r="M5" s="11">
        <v>130900</v>
      </c>
      <c r="N5" s="11">
        <v>134000</v>
      </c>
      <c r="O5" s="11">
        <v>133500</v>
      </c>
      <c r="P5" s="11">
        <v>130700</v>
      </c>
      <c r="Q5" s="11">
        <v>126800</v>
      </c>
      <c r="R5" s="11">
        <v>120600</v>
      </c>
      <c r="S5" s="11">
        <v>117000</v>
      </c>
      <c r="T5" s="11">
        <v>116000</v>
      </c>
      <c r="U5" s="11">
        <v>115600</v>
      </c>
      <c r="V5" s="11">
        <v>116100</v>
      </c>
      <c r="W5" s="11">
        <v>117600</v>
      </c>
      <c r="X5" s="11">
        <v>118900</v>
      </c>
      <c r="Y5" s="11">
        <v>122400</v>
      </c>
      <c r="Z5" s="11">
        <v>123500</v>
      </c>
      <c r="AA5" s="11">
        <v>126200</v>
      </c>
      <c r="AB5" s="11">
        <v>135400</v>
      </c>
      <c r="AC5" s="11">
        <v>128100</v>
      </c>
      <c r="AD5" s="11">
        <v>129300</v>
      </c>
    </row>
    <row r="6" spans="1:30" x14ac:dyDescent="0.25">
      <c r="F6" s="12" t="s">
        <v>39</v>
      </c>
      <c r="G6" s="11">
        <v>91200</v>
      </c>
      <c r="H6" s="11">
        <v>90500</v>
      </c>
      <c r="I6" s="11">
        <v>90400</v>
      </c>
      <c r="J6" s="11">
        <v>88900</v>
      </c>
      <c r="K6" s="11">
        <v>89300</v>
      </c>
      <c r="L6" s="11">
        <v>89900</v>
      </c>
      <c r="M6" s="11">
        <v>93000</v>
      </c>
      <c r="N6" s="11">
        <v>96000</v>
      </c>
      <c r="O6" s="11">
        <v>94800</v>
      </c>
      <c r="P6" s="11">
        <v>87500</v>
      </c>
      <c r="Q6" s="11">
        <v>84300</v>
      </c>
      <c r="R6" s="11">
        <v>80200</v>
      </c>
      <c r="S6" s="11">
        <v>78300</v>
      </c>
      <c r="T6" s="11">
        <v>77300</v>
      </c>
      <c r="U6" s="11">
        <v>77500</v>
      </c>
      <c r="V6" s="11">
        <v>78000</v>
      </c>
      <c r="W6" s="11">
        <v>78900</v>
      </c>
      <c r="X6" s="11">
        <v>79800</v>
      </c>
      <c r="Y6" s="11">
        <v>81500</v>
      </c>
      <c r="Z6" s="11">
        <v>82100</v>
      </c>
      <c r="AA6" s="11">
        <v>83700</v>
      </c>
      <c r="AB6" s="11">
        <v>89800</v>
      </c>
      <c r="AC6" s="11">
        <v>85000</v>
      </c>
      <c r="AD6" s="11">
        <v>84500</v>
      </c>
    </row>
    <row r="7" spans="1:30" x14ac:dyDescent="0.25">
      <c r="F7" s="12" t="s">
        <v>38</v>
      </c>
      <c r="G7" s="11">
        <v>175500</v>
      </c>
      <c r="H7" s="11">
        <v>174500</v>
      </c>
      <c r="I7" s="11">
        <v>174100</v>
      </c>
      <c r="J7" s="11">
        <v>172000</v>
      </c>
      <c r="K7" s="11">
        <v>175800</v>
      </c>
      <c r="L7" s="11">
        <v>176400</v>
      </c>
      <c r="M7" s="11">
        <v>180200</v>
      </c>
      <c r="N7" s="11">
        <v>184500</v>
      </c>
      <c r="O7" s="11">
        <v>184300</v>
      </c>
      <c r="P7" s="11">
        <v>178500</v>
      </c>
      <c r="Q7" s="11">
        <v>174800</v>
      </c>
      <c r="R7" s="11">
        <v>166700</v>
      </c>
      <c r="S7" s="11">
        <v>161300</v>
      </c>
      <c r="T7" s="11">
        <v>160700</v>
      </c>
      <c r="U7" s="11">
        <v>161300</v>
      </c>
      <c r="V7" s="11">
        <v>162000</v>
      </c>
      <c r="W7" s="11">
        <v>163900</v>
      </c>
      <c r="X7" s="11">
        <v>165600</v>
      </c>
      <c r="Y7" s="11">
        <v>170500</v>
      </c>
      <c r="Z7" s="11">
        <v>171700</v>
      </c>
      <c r="AA7" s="11">
        <v>177800</v>
      </c>
      <c r="AB7" s="11">
        <v>186000</v>
      </c>
      <c r="AC7" s="11">
        <v>175300</v>
      </c>
      <c r="AD7" s="11">
        <v>178300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00DB-F48B-4AFB-9AC9-296E443F9C30}">
  <dimension ref="A1:O9"/>
  <sheetViews>
    <sheetView workbookViewId="0">
      <selection activeCell="N7" sqref="B3:N7"/>
    </sheetView>
  </sheetViews>
  <sheetFormatPr defaultRowHeight="15" x14ac:dyDescent="0.25"/>
  <cols>
    <col min="1" max="1" width="40.7109375" style="9" customWidth="1"/>
    <col min="2" max="2" width="22.28515625" style="9" customWidth="1"/>
    <col min="3" max="3" width="9.85546875" style="9" customWidth="1"/>
    <col min="4" max="4" width="37.7109375" style="9" customWidth="1"/>
    <col min="5" max="5" width="40.7109375" style="9" customWidth="1"/>
    <col min="6" max="15" width="7" style="9" customWidth="1"/>
    <col min="16" max="16384" width="9.140625" style="9"/>
  </cols>
  <sheetData>
    <row r="1" spans="1:15" ht="17.25" x14ac:dyDescent="0.3">
      <c r="A1" s="14" t="s">
        <v>50</v>
      </c>
    </row>
    <row r="2" spans="1:15" x14ac:dyDescent="0.25">
      <c r="A2" s="13" t="s">
        <v>47</v>
      </c>
    </row>
    <row r="3" spans="1:15" x14ac:dyDescent="0.25">
      <c r="F3" s="12" t="s">
        <v>16</v>
      </c>
      <c r="G3" s="12" t="s">
        <v>17</v>
      </c>
      <c r="H3" s="12" t="s">
        <v>18</v>
      </c>
      <c r="I3" s="12" t="s">
        <v>19</v>
      </c>
      <c r="J3" s="12" t="s">
        <v>20</v>
      </c>
      <c r="K3" s="12" t="s">
        <v>21</v>
      </c>
      <c r="L3" s="12" t="s">
        <v>22</v>
      </c>
      <c r="M3" s="12" t="s">
        <v>23</v>
      </c>
      <c r="N3" s="12" t="s">
        <v>24</v>
      </c>
      <c r="O3" s="12" t="s">
        <v>25</v>
      </c>
    </row>
    <row r="4" spans="1:15" x14ac:dyDescent="0.25">
      <c r="A4" s="12" t="s">
        <v>51</v>
      </c>
      <c r="B4" s="12" t="s">
        <v>43</v>
      </c>
      <c r="C4" s="12" t="s">
        <v>52</v>
      </c>
      <c r="D4" s="12" t="s">
        <v>53</v>
      </c>
      <c r="E4" s="12" t="s">
        <v>54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</row>
    <row r="5" spans="1:15" x14ac:dyDescent="0.25">
      <c r="E5" s="12" t="s">
        <v>55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</row>
    <row r="6" spans="1:15" x14ac:dyDescent="0.25">
      <c r="E6" s="12" t="s">
        <v>56</v>
      </c>
      <c r="F6" s="11">
        <v>11730</v>
      </c>
      <c r="G6" s="11">
        <v>10586</v>
      </c>
      <c r="H6" s="11">
        <v>10012</v>
      </c>
      <c r="I6" s="11">
        <v>8045</v>
      </c>
      <c r="J6" s="11">
        <v>7313</v>
      </c>
      <c r="K6" s="11">
        <v>5770</v>
      </c>
      <c r="L6" s="11">
        <v>2454</v>
      </c>
      <c r="M6" s="11">
        <v>735</v>
      </c>
      <c r="N6" s="11">
        <v>55</v>
      </c>
      <c r="O6" s="11">
        <v>0</v>
      </c>
    </row>
    <row r="7" spans="1:15" x14ac:dyDescent="0.25">
      <c r="E7" s="12" t="s">
        <v>57</v>
      </c>
      <c r="F7" s="11">
        <v>43443</v>
      </c>
      <c r="G7" s="11">
        <v>44904</v>
      </c>
      <c r="H7" s="11">
        <v>46714</v>
      </c>
      <c r="I7" s="11">
        <v>48394</v>
      </c>
      <c r="J7" s="11">
        <v>48776</v>
      </c>
      <c r="K7" s="11">
        <v>48666</v>
      </c>
      <c r="L7" s="11">
        <v>49423</v>
      </c>
      <c r="M7" s="11">
        <v>47889</v>
      </c>
      <c r="N7" s="11">
        <v>37183</v>
      </c>
      <c r="O7" s="11">
        <v>34516</v>
      </c>
    </row>
    <row r="9" spans="1:15" ht="105" x14ac:dyDescent="0.25">
      <c r="A9" s="10" t="s">
        <v>58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ABCD-9CA0-44E8-9073-0D0CFFFF495D}">
  <dimension ref="A1:Y10"/>
  <sheetViews>
    <sheetView workbookViewId="0">
      <selection activeCell="Y6" sqref="I6:Y6"/>
    </sheetView>
  </sheetViews>
  <sheetFormatPr defaultRowHeight="15" x14ac:dyDescent="0.25"/>
  <cols>
    <col min="1" max="1" width="40.7109375" style="9" customWidth="1"/>
    <col min="2" max="2" width="9.85546875" style="9" customWidth="1"/>
    <col min="3" max="3" width="40.7109375" style="9" customWidth="1"/>
    <col min="4" max="25" width="8.5703125" style="9" customWidth="1"/>
    <col min="26" max="16384" width="9.140625" style="9"/>
  </cols>
  <sheetData>
    <row r="1" spans="1:25" ht="17.25" x14ac:dyDescent="0.3">
      <c r="A1" s="14" t="s">
        <v>66</v>
      </c>
    </row>
    <row r="2" spans="1:25" x14ac:dyDescent="0.25">
      <c r="A2" s="13" t="s">
        <v>65</v>
      </c>
    </row>
    <row r="3" spans="1:25" x14ac:dyDescent="0.25"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  <c r="Y3" s="12" t="s">
        <v>25</v>
      </c>
    </row>
    <row r="4" spans="1:25" x14ac:dyDescent="0.25">
      <c r="A4" s="12" t="s">
        <v>43</v>
      </c>
      <c r="B4" s="12" t="s">
        <v>37</v>
      </c>
      <c r="C4" s="12" t="s">
        <v>59</v>
      </c>
      <c r="D4" s="11">
        <v>108.39</v>
      </c>
      <c r="E4" s="11">
        <v>109.53</v>
      </c>
      <c r="F4" s="11">
        <v>110.26</v>
      </c>
      <c r="G4" s="11">
        <v>113.94</v>
      </c>
      <c r="H4" s="11">
        <v>117.4</v>
      </c>
      <c r="I4" s="11">
        <v>122.16</v>
      </c>
      <c r="J4" s="11">
        <v>125.78</v>
      </c>
      <c r="K4" s="11">
        <v>130.81</v>
      </c>
      <c r="L4" s="11">
        <v>129.79</v>
      </c>
      <c r="M4" s="11">
        <v>133.16999999999999</v>
      </c>
      <c r="N4" s="11">
        <v>137.63</v>
      </c>
      <c r="O4" s="11">
        <v>138.69</v>
      </c>
      <c r="P4" s="11">
        <v>140.53</v>
      </c>
      <c r="Q4" s="11">
        <v>142.13999999999999</v>
      </c>
      <c r="R4" s="11">
        <v>142.54</v>
      </c>
      <c r="S4" s="11">
        <v>146.03</v>
      </c>
      <c r="T4" s="11">
        <v>149.88999999999999</v>
      </c>
      <c r="U4" s="11">
        <v>153.41</v>
      </c>
      <c r="V4" s="11">
        <v>157.34</v>
      </c>
      <c r="W4" s="11">
        <v>161.1</v>
      </c>
      <c r="X4" s="11">
        <v>165.72</v>
      </c>
      <c r="Y4" s="11">
        <v>171.13</v>
      </c>
    </row>
    <row r="5" spans="1:25" x14ac:dyDescent="0.25">
      <c r="C5" s="12" t="s">
        <v>60</v>
      </c>
      <c r="D5" s="11">
        <v>118.85</v>
      </c>
      <c r="E5" s="11">
        <v>120.48</v>
      </c>
      <c r="F5" s="11">
        <v>121.59</v>
      </c>
      <c r="G5" s="11">
        <v>125.72</v>
      </c>
      <c r="H5" s="11">
        <v>128.77000000000001</v>
      </c>
      <c r="I5" s="11">
        <v>133.63</v>
      </c>
      <c r="J5" s="11">
        <v>137.53</v>
      </c>
      <c r="K5" s="11">
        <v>140.91999999999999</v>
      </c>
      <c r="L5" s="11">
        <v>140.16</v>
      </c>
      <c r="M5" s="11">
        <v>143.63</v>
      </c>
      <c r="N5" s="11">
        <v>148.24</v>
      </c>
      <c r="O5" s="11">
        <v>150.87</v>
      </c>
      <c r="P5" s="11">
        <v>153.36000000000001</v>
      </c>
      <c r="Q5" s="11">
        <v>154.80000000000001</v>
      </c>
      <c r="R5" s="11">
        <v>154.94999999999999</v>
      </c>
      <c r="S5" s="11">
        <v>158.44999999999999</v>
      </c>
      <c r="T5" s="11">
        <v>162.66</v>
      </c>
      <c r="U5" s="11">
        <v>166.01</v>
      </c>
      <c r="V5" s="11">
        <v>170.22</v>
      </c>
      <c r="W5" s="11">
        <v>175.78</v>
      </c>
      <c r="X5" s="11">
        <v>180.66</v>
      </c>
      <c r="Y5" s="11">
        <v>186.2</v>
      </c>
    </row>
    <row r="6" spans="1:25" x14ac:dyDescent="0.25">
      <c r="C6" s="12" t="s">
        <v>61</v>
      </c>
      <c r="D6" s="11">
        <v>137.25</v>
      </c>
      <c r="E6" s="11">
        <v>134.47999999999999</v>
      </c>
      <c r="F6" s="11">
        <v>136.5</v>
      </c>
      <c r="G6" s="11">
        <v>141.99</v>
      </c>
      <c r="H6" s="11">
        <v>146.49</v>
      </c>
      <c r="I6" s="11">
        <v>152.21</v>
      </c>
      <c r="J6" s="11">
        <v>157.15</v>
      </c>
      <c r="K6" s="11">
        <v>158.36000000000001</v>
      </c>
      <c r="L6" s="11">
        <v>157.29</v>
      </c>
      <c r="M6" s="11">
        <v>159.61000000000001</v>
      </c>
      <c r="N6" s="11">
        <v>165.86</v>
      </c>
      <c r="O6" s="11">
        <v>166.85</v>
      </c>
      <c r="P6" s="11">
        <v>171.93</v>
      </c>
      <c r="Q6" s="11">
        <v>171.28</v>
      </c>
      <c r="R6" s="11">
        <v>170.47</v>
      </c>
      <c r="S6" s="11">
        <v>174.6</v>
      </c>
      <c r="T6" s="11">
        <v>179.38</v>
      </c>
      <c r="U6" s="11">
        <v>182.16</v>
      </c>
      <c r="V6" s="11">
        <v>187.69</v>
      </c>
      <c r="W6" s="11">
        <v>195.39</v>
      </c>
      <c r="X6" s="11">
        <v>200.79</v>
      </c>
      <c r="Y6" s="11">
        <v>207.18</v>
      </c>
    </row>
    <row r="8" spans="1:25" ht="60" x14ac:dyDescent="0.25">
      <c r="A8" s="10" t="s">
        <v>64</v>
      </c>
    </row>
    <row r="9" spans="1:25" ht="90" x14ac:dyDescent="0.25">
      <c r="A9" s="10" t="s">
        <v>63</v>
      </c>
    </row>
    <row r="10" spans="1:25" ht="60" x14ac:dyDescent="0.25">
      <c r="A10" s="10" t="s">
        <v>62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C2E4-2876-49E4-93E3-7E603C8A8EE4}">
  <dimension ref="A1:AH7"/>
  <sheetViews>
    <sheetView workbookViewId="0">
      <selection activeCell="B17" sqref="B17"/>
    </sheetView>
  </sheetViews>
  <sheetFormatPr defaultRowHeight="15" x14ac:dyDescent="0.25"/>
  <cols>
    <col min="1" max="1" width="38.85546875" style="9" customWidth="1"/>
    <col min="2" max="2" width="35.42578125" style="9" customWidth="1"/>
    <col min="3" max="3" width="21.42578125" style="9" customWidth="1"/>
    <col min="4" max="4" width="22.28515625" style="9" customWidth="1"/>
    <col min="5" max="5" width="36.7109375" style="9" customWidth="1"/>
    <col min="6" max="6" width="28.7109375" style="9" customWidth="1"/>
    <col min="7" max="34" width="9" style="9" customWidth="1"/>
    <col min="35" max="16384" width="9.140625" style="9"/>
  </cols>
  <sheetData>
    <row r="1" spans="1:34" ht="17.25" x14ac:dyDescent="0.3">
      <c r="A1" s="14" t="s">
        <v>48</v>
      </c>
    </row>
    <row r="2" spans="1:34" x14ac:dyDescent="0.25">
      <c r="A2" s="13" t="s">
        <v>47</v>
      </c>
    </row>
    <row r="3" spans="1:34" x14ac:dyDescent="0.25">
      <c r="G3" s="12" t="s">
        <v>71</v>
      </c>
      <c r="H3" s="12" t="s">
        <v>70</v>
      </c>
      <c r="I3" s="12" t="s">
        <v>69</v>
      </c>
      <c r="J3" s="12" t="s">
        <v>68</v>
      </c>
      <c r="K3" s="12" t="s">
        <v>2</v>
      </c>
      <c r="L3" s="12" t="s">
        <v>3</v>
      </c>
      <c r="M3" s="12" t="s">
        <v>4</v>
      </c>
      <c r="N3" s="12" t="s">
        <v>5</v>
      </c>
      <c r="O3" s="12" t="s">
        <v>6</v>
      </c>
      <c r="P3" s="12" t="s">
        <v>7</v>
      </c>
      <c r="Q3" s="12" t="s">
        <v>8</v>
      </c>
      <c r="R3" s="12" t="s">
        <v>9</v>
      </c>
      <c r="S3" s="12" t="s">
        <v>10</v>
      </c>
      <c r="T3" s="12" t="s">
        <v>11</v>
      </c>
      <c r="U3" s="12" t="s">
        <v>12</v>
      </c>
      <c r="V3" s="12" t="s">
        <v>13</v>
      </c>
      <c r="W3" s="12" t="s">
        <v>14</v>
      </c>
      <c r="X3" s="12" t="s">
        <v>15</v>
      </c>
      <c r="Y3" s="12" t="s">
        <v>16</v>
      </c>
      <c r="Z3" s="12" t="s">
        <v>17</v>
      </c>
      <c r="AA3" s="12" t="s">
        <v>18</v>
      </c>
      <c r="AB3" s="12" t="s">
        <v>19</v>
      </c>
      <c r="AC3" s="12" t="s">
        <v>20</v>
      </c>
      <c r="AD3" s="12" t="s">
        <v>21</v>
      </c>
      <c r="AE3" s="12" t="s">
        <v>22</v>
      </c>
      <c r="AF3" s="12" t="s">
        <v>23</v>
      </c>
      <c r="AG3" s="12" t="s">
        <v>24</v>
      </c>
      <c r="AH3" s="12" t="s">
        <v>25</v>
      </c>
    </row>
    <row r="4" spans="1:34" x14ac:dyDescent="0.25">
      <c r="A4" s="12" t="s">
        <v>46</v>
      </c>
      <c r="B4" s="12" t="s">
        <v>45</v>
      </c>
      <c r="C4" s="12" t="s">
        <v>67</v>
      </c>
      <c r="D4" s="12" t="s">
        <v>43</v>
      </c>
      <c r="E4" s="12" t="s">
        <v>42</v>
      </c>
      <c r="F4" s="12" t="s">
        <v>41</v>
      </c>
      <c r="G4" s="11">
        <v>198100</v>
      </c>
      <c r="H4" s="11">
        <v>201800</v>
      </c>
      <c r="I4" s="11">
        <v>207100</v>
      </c>
      <c r="J4" s="11">
        <v>208000</v>
      </c>
      <c r="K4" s="11">
        <v>210600</v>
      </c>
      <c r="L4" s="11">
        <v>213100</v>
      </c>
      <c r="M4" s="11">
        <v>215800</v>
      </c>
      <c r="N4" s="11">
        <v>217300</v>
      </c>
      <c r="O4" s="11">
        <v>227400</v>
      </c>
      <c r="P4" s="11">
        <v>232700</v>
      </c>
      <c r="Q4" s="11">
        <v>237200</v>
      </c>
      <c r="R4" s="11">
        <v>238900</v>
      </c>
      <c r="S4" s="11">
        <v>229400</v>
      </c>
      <c r="T4" s="11">
        <v>230400</v>
      </c>
      <c r="U4" s="11">
        <v>244900</v>
      </c>
      <c r="V4" s="11">
        <v>243300</v>
      </c>
      <c r="W4" s="11">
        <v>243500</v>
      </c>
      <c r="X4" s="11">
        <v>248300</v>
      </c>
      <c r="Y4" s="11">
        <v>252000</v>
      </c>
      <c r="Z4" s="11">
        <v>258100</v>
      </c>
      <c r="AA4" s="11">
        <v>261200</v>
      </c>
      <c r="AB4" s="11">
        <v>265700</v>
      </c>
      <c r="AC4" s="11">
        <v>269800</v>
      </c>
      <c r="AD4" s="11">
        <v>277000</v>
      </c>
      <c r="AE4" s="11">
        <v>288300</v>
      </c>
      <c r="AF4" s="11">
        <v>297400</v>
      </c>
      <c r="AG4" s="11">
        <v>276200</v>
      </c>
      <c r="AH4" s="11">
        <v>279600</v>
      </c>
    </row>
    <row r="5" spans="1:34" x14ac:dyDescent="0.25">
      <c r="F5" s="12" t="s">
        <v>40</v>
      </c>
      <c r="G5" s="11">
        <v>187500</v>
      </c>
      <c r="H5" s="11">
        <v>189600</v>
      </c>
      <c r="I5" s="11">
        <v>194400</v>
      </c>
      <c r="J5" s="11">
        <v>196300</v>
      </c>
      <c r="K5" s="11">
        <v>197700</v>
      </c>
      <c r="L5" s="11">
        <v>200200</v>
      </c>
      <c r="M5" s="11">
        <v>203400</v>
      </c>
      <c r="N5" s="11">
        <v>205300</v>
      </c>
      <c r="O5" s="11">
        <v>212800</v>
      </c>
      <c r="P5" s="11">
        <v>215400</v>
      </c>
      <c r="Q5" s="11">
        <v>217900</v>
      </c>
      <c r="R5" s="11">
        <v>219800</v>
      </c>
      <c r="S5" s="11">
        <v>218400</v>
      </c>
      <c r="T5" s="11">
        <v>219600</v>
      </c>
      <c r="U5" s="11">
        <v>225800</v>
      </c>
      <c r="V5" s="11">
        <v>222800</v>
      </c>
      <c r="W5" s="11">
        <v>221100</v>
      </c>
      <c r="X5" s="11">
        <v>222200</v>
      </c>
      <c r="Y5" s="11">
        <v>225600</v>
      </c>
      <c r="Z5" s="11">
        <v>228000</v>
      </c>
      <c r="AA5" s="11">
        <v>230700</v>
      </c>
      <c r="AB5" s="11">
        <v>233200</v>
      </c>
      <c r="AC5" s="11">
        <v>238000</v>
      </c>
      <c r="AD5" s="11">
        <v>241800</v>
      </c>
      <c r="AE5" s="11">
        <v>249800</v>
      </c>
      <c r="AF5" s="11">
        <v>254600</v>
      </c>
      <c r="AG5" s="11">
        <v>239200</v>
      </c>
      <c r="AH5" s="11">
        <v>238600</v>
      </c>
    </row>
    <row r="6" spans="1:34" x14ac:dyDescent="0.25">
      <c r="F6" s="12" t="s">
        <v>39</v>
      </c>
      <c r="G6" s="11">
        <v>130700</v>
      </c>
      <c r="H6" s="11">
        <v>132000</v>
      </c>
      <c r="I6" s="11">
        <v>134800</v>
      </c>
      <c r="J6" s="11">
        <v>135500</v>
      </c>
      <c r="K6" s="11">
        <v>136000</v>
      </c>
      <c r="L6" s="11">
        <v>137500</v>
      </c>
      <c r="M6" s="11">
        <v>140100</v>
      </c>
      <c r="N6" s="11">
        <v>141900</v>
      </c>
      <c r="O6" s="11">
        <v>145100</v>
      </c>
      <c r="P6" s="11">
        <v>145800</v>
      </c>
      <c r="Q6" s="11">
        <v>146600</v>
      </c>
      <c r="R6" s="11">
        <v>147600</v>
      </c>
      <c r="S6" s="11">
        <v>144500</v>
      </c>
      <c r="T6" s="11">
        <v>145100</v>
      </c>
      <c r="U6" s="11">
        <v>149100</v>
      </c>
      <c r="V6" s="11">
        <v>146000</v>
      </c>
      <c r="W6" s="11">
        <v>145400</v>
      </c>
      <c r="X6" s="11">
        <v>145400</v>
      </c>
      <c r="Y6" s="11">
        <v>146500</v>
      </c>
      <c r="Z6" s="11">
        <v>147200</v>
      </c>
      <c r="AA6" s="11">
        <v>148200</v>
      </c>
      <c r="AB6" s="11">
        <v>149500</v>
      </c>
      <c r="AC6" s="11">
        <v>152100</v>
      </c>
      <c r="AD6" s="11">
        <v>155600</v>
      </c>
      <c r="AE6" s="11">
        <v>160600</v>
      </c>
      <c r="AF6" s="11">
        <v>164900</v>
      </c>
      <c r="AG6" s="11">
        <v>155700</v>
      </c>
      <c r="AH6" s="11">
        <v>156800</v>
      </c>
    </row>
    <row r="7" spans="1:34" x14ac:dyDescent="0.25">
      <c r="F7" s="12" t="s">
        <v>38</v>
      </c>
      <c r="G7" s="11">
        <v>248700</v>
      </c>
      <c r="H7" s="11">
        <v>251200</v>
      </c>
      <c r="I7" s="11">
        <v>257700</v>
      </c>
      <c r="J7" s="11">
        <v>259900</v>
      </c>
      <c r="K7" s="11">
        <v>261500</v>
      </c>
      <c r="L7" s="11">
        <v>265300</v>
      </c>
      <c r="M7" s="11">
        <v>269600</v>
      </c>
      <c r="N7" s="11">
        <v>272300</v>
      </c>
      <c r="O7" s="11">
        <v>286700</v>
      </c>
      <c r="P7" s="11">
        <v>291100</v>
      </c>
      <c r="Q7" s="11">
        <v>294000</v>
      </c>
      <c r="R7" s="11">
        <v>296200</v>
      </c>
      <c r="S7" s="11">
        <v>294500</v>
      </c>
      <c r="T7" s="11">
        <v>300900</v>
      </c>
      <c r="U7" s="11">
        <v>314600</v>
      </c>
      <c r="V7" s="11">
        <v>311500</v>
      </c>
      <c r="W7" s="11">
        <v>309900</v>
      </c>
      <c r="X7" s="11">
        <v>313400</v>
      </c>
      <c r="Y7" s="11">
        <v>319600</v>
      </c>
      <c r="Z7" s="11">
        <v>324000</v>
      </c>
      <c r="AA7" s="11">
        <v>329400</v>
      </c>
      <c r="AB7" s="11">
        <v>333500</v>
      </c>
      <c r="AC7" s="11">
        <v>340900</v>
      </c>
      <c r="AD7" s="11">
        <v>345600</v>
      </c>
      <c r="AE7" s="11">
        <v>362600</v>
      </c>
      <c r="AF7" s="11">
        <v>368900</v>
      </c>
      <c r="AG7" s="11">
        <v>343900</v>
      </c>
      <c r="AH7" s="11">
        <v>341900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E6-51F0-4ACD-9CD4-81EFCB12DD43}">
  <dimension ref="C7:F33"/>
  <sheetViews>
    <sheetView tabSelected="1" workbookViewId="0">
      <selection activeCell="X9" sqref="X9"/>
    </sheetView>
  </sheetViews>
  <sheetFormatPr defaultRowHeight="15" x14ac:dyDescent="0.25"/>
  <sheetData>
    <row r="7" spans="3:6" x14ac:dyDescent="0.25">
      <c r="C7" s="9"/>
      <c r="D7" s="12"/>
    </row>
    <row r="8" spans="3:6" x14ac:dyDescent="0.25">
      <c r="C8" s="12" t="s">
        <v>42</v>
      </c>
      <c r="D8" s="12" t="s">
        <v>74</v>
      </c>
      <c r="E8" s="15" t="s">
        <v>72</v>
      </c>
      <c r="F8" s="15" t="s">
        <v>73</v>
      </c>
    </row>
    <row r="9" spans="3:6" x14ac:dyDescent="0.25">
      <c r="C9" s="12" t="s">
        <v>2</v>
      </c>
      <c r="D9" s="11">
        <v>210600</v>
      </c>
      <c r="E9" s="16">
        <v>4.5022000000000002</v>
      </c>
      <c r="F9" s="16">
        <v>2.9</v>
      </c>
    </row>
    <row r="10" spans="3:6" x14ac:dyDescent="0.25">
      <c r="C10" s="12" t="s">
        <v>3</v>
      </c>
      <c r="D10" s="11">
        <v>213100</v>
      </c>
      <c r="E10" s="16">
        <v>4.7698</v>
      </c>
      <c r="F10" s="16">
        <v>2.4</v>
      </c>
    </row>
    <row r="11" spans="3:6" x14ac:dyDescent="0.25">
      <c r="C11" s="12" t="s">
        <v>4</v>
      </c>
      <c r="D11" s="11">
        <v>215800</v>
      </c>
      <c r="E11" s="16">
        <v>3.4874000000000001</v>
      </c>
      <c r="F11" s="16">
        <v>2.4</v>
      </c>
    </row>
    <row r="12" spans="3:6" x14ac:dyDescent="0.25">
      <c r="C12" s="12" t="s">
        <v>5</v>
      </c>
      <c r="D12" s="11">
        <v>217300</v>
      </c>
      <c r="E12" s="16">
        <v>2.4264999999999999</v>
      </c>
      <c r="F12" s="16">
        <v>2.1</v>
      </c>
    </row>
    <row r="13" spans="3:6" x14ac:dyDescent="0.25">
      <c r="C13" s="12" t="s">
        <v>6</v>
      </c>
      <c r="D13" s="11">
        <v>227400</v>
      </c>
      <c r="E13" s="16">
        <v>2.15</v>
      </c>
      <c r="F13" s="16">
        <v>1.2</v>
      </c>
    </row>
    <row r="14" spans="3:6" x14ac:dyDescent="0.25">
      <c r="C14" s="12" t="s">
        <v>7</v>
      </c>
      <c r="D14" s="11">
        <v>232700</v>
      </c>
      <c r="E14" s="16">
        <v>2.1698</v>
      </c>
      <c r="F14" s="16">
        <v>1.8</v>
      </c>
    </row>
    <row r="15" spans="3:6" x14ac:dyDescent="0.25">
      <c r="C15" s="12" t="s">
        <v>8</v>
      </c>
      <c r="D15" s="11">
        <v>237200</v>
      </c>
      <c r="E15" s="16">
        <v>3.0112999999999999</v>
      </c>
      <c r="F15" s="16">
        <v>1.9</v>
      </c>
    </row>
    <row r="16" spans="3:6" x14ac:dyDescent="0.25">
      <c r="C16" s="12" t="s">
        <v>9</v>
      </c>
      <c r="D16" s="11">
        <v>238900</v>
      </c>
      <c r="E16" s="16">
        <v>4.0964</v>
      </c>
      <c r="F16" s="16">
        <v>1.7</v>
      </c>
    </row>
    <row r="17" spans="3:6" x14ac:dyDescent="0.25">
      <c r="C17" s="12" t="s">
        <v>10</v>
      </c>
      <c r="D17" s="11">
        <v>229400</v>
      </c>
      <c r="E17" s="16">
        <v>4.4947999999999997</v>
      </c>
      <c r="F17" s="16">
        <v>3.4</v>
      </c>
    </row>
    <row r="18" spans="3:6" x14ac:dyDescent="0.25">
      <c r="C18" s="12" t="s">
        <v>11</v>
      </c>
      <c r="D18" s="11">
        <v>230400</v>
      </c>
      <c r="E18" s="16">
        <v>1.7436</v>
      </c>
      <c r="F18" s="16">
        <v>1.3</v>
      </c>
    </row>
    <row r="19" spans="3:6" x14ac:dyDescent="0.25">
      <c r="C19" s="12" t="s">
        <v>12</v>
      </c>
      <c r="D19" s="11">
        <v>244900</v>
      </c>
      <c r="E19" s="16">
        <v>0.64180000000000004</v>
      </c>
      <c r="F19" s="16">
        <v>2.2999999999999998</v>
      </c>
    </row>
    <row r="20" spans="3:6" x14ac:dyDescent="0.25">
      <c r="C20" s="12" t="s">
        <v>13</v>
      </c>
      <c r="D20" s="11">
        <v>243300</v>
      </c>
      <c r="E20" s="16">
        <v>0.86570000000000003</v>
      </c>
      <c r="F20" s="16">
        <v>2.8</v>
      </c>
    </row>
    <row r="21" spans="3:6" x14ac:dyDescent="0.25">
      <c r="C21" s="12" t="s">
        <v>14</v>
      </c>
      <c r="D21" s="11">
        <v>243500</v>
      </c>
      <c r="E21" s="16">
        <v>2.7300000000000001E-2</v>
      </c>
      <c r="F21" s="16">
        <v>2.4</v>
      </c>
    </row>
    <row r="22" spans="3:6" x14ac:dyDescent="0.25">
      <c r="C22" s="12" t="s">
        <v>15</v>
      </c>
      <c r="D22" s="11">
        <v>248300</v>
      </c>
      <c r="E22" s="16">
        <v>-0.1069</v>
      </c>
      <c r="F22" s="16">
        <v>0.8</v>
      </c>
    </row>
    <row r="23" spans="3:6" x14ac:dyDescent="0.25">
      <c r="C23" s="12" t="s">
        <v>16</v>
      </c>
      <c r="D23" s="11">
        <v>252000</v>
      </c>
      <c r="E23" s="16">
        <v>-2.9399999999999999E-2</v>
      </c>
      <c r="F23" s="16">
        <v>0.6</v>
      </c>
    </row>
    <row r="24" spans="3:6" x14ac:dyDescent="0.25">
      <c r="C24" s="12" t="s">
        <v>17</v>
      </c>
      <c r="D24" s="11">
        <v>258100</v>
      </c>
      <c r="E24" s="16">
        <v>-0.6966</v>
      </c>
      <c r="F24" s="16">
        <v>0.5</v>
      </c>
    </row>
    <row r="25" spans="3:6" x14ac:dyDescent="0.25">
      <c r="C25" s="12" t="s">
        <v>18</v>
      </c>
      <c r="D25" s="11">
        <v>261200</v>
      </c>
      <c r="E25" s="16">
        <v>-0.65159999999999996</v>
      </c>
      <c r="F25" s="16">
        <v>0.3</v>
      </c>
    </row>
    <row r="26" spans="3:6" x14ac:dyDescent="0.25">
      <c r="C26" s="12" t="s">
        <v>19</v>
      </c>
      <c r="D26" s="11">
        <v>265700</v>
      </c>
      <c r="E26" s="16">
        <v>-0.65</v>
      </c>
      <c r="F26" s="16">
        <v>1.1000000000000001</v>
      </c>
    </row>
    <row r="27" spans="3:6" x14ac:dyDescent="0.25">
      <c r="C27" s="12" t="s">
        <v>20</v>
      </c>
      <c r="D27" s="11">
        <v>269800</v>
      </c>
      <c r="E27" s="16">
        <v>-0.65</v>
      </c>
      <c r="F27" s="16">
        <v>0.8</v>
      </c>
    </row>
    <row r="28" spans="3:6" x14ac:dyDescent="0.25">
      <c r="C28" s="12" t="s">
        <v>21</v>
      </c>
      <c r="D28" s="11">
        <v>277000</v>
      </c>
      <c r="E28" s="16">
        <v>-0.67979999999999996</v>
      </c>
      <c r="F28" s="16">
        <v>0.8</v>
      </c>
    </row>
    <row r="29" spans="3:6" x14ac:dyDescent="0.25">
      <c r="C29" s="12" t="s">
        <v>22</v>
      </c>
      <c r="D29" s="11">
        <v>288300</v>
      </c>
      <c r="E29" s="16">
        <v>-0.63360000000000005</v>
      </c>
      <c r="F29" s="16">
        <v>0.4</v>
      </c>
    </row>
    <row r="30" spans="3:6" x14ac:dyDescent="0.25">
      <c r="C30" s="12" t="s">
        <v>23</v>
      </c>
      <c r="D30" s="11">
        <v>297400</v>
      </c>
      <c r="E30" s="16">
        <v>-0.54700000000000004</v>
      </c>
      <c r="F30" s="16">
        <v>1.9</v>
      </c>
    </row>
    <row r="31" spans="3:6" x14ac:dyDescent="0.25">
      <c r="C31" s="12" t="s">
        <v>24</v>
      </c>
      <c r="D31" s="11">
        <v>276200</v>
      </c>
      <c r="E31" s="16">
        <v>-6.7000000000000002E-3</v>
      </c>
      <c r="F31" s="16">
        <v>7.7</v>
      </c>
    </row>
    <row r="32" spans="3:6" x14ac:dyDescent="0.25">
      <c r="C32" s="12" t="s">
        <v>25</v>
      </c>
      <c r="D32" s="11">
        <v>279600</v>
      </c>
      <c r="E32" s="16">
        <v>2.9443999999999999</v>
      </c>
      <c r="F32" s="16">
        <v>3.3</v>
      </c>
    </row>
    <row r="33" spans="5:6" x14ac:dyDescent="0.25">
      <c r="E33" s="16"/>
      <c r="F3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Inflation</vt:lpstr>
      <vt:lpstr>House price</vt:lpstr>
      <vt:lpstr>Money holdings</vt:lpstr>
      <vt:lpstr>FORMUE11</vt:lpstr>
      <vt:lpstr>LONS60</vt:lpstr>
      <vt:lpstr>INDKP201</vt:lpstr>
      <vt:lpstr>Ark11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Jarl Vesterholm Jensen</dc:creator>
  <cp:lastModifiedBy>Jarl Vesterholm Jensen</cp:lastModifiedBy>
  <dcterms:created xsi:type="dcterms:W3CDTF">2025-05-05T08:44:20Z</dcterms:created>
  <dcterms:modified xsi:type="dcterms:W3CDTF">2025-05-07T08:47:32Z</dcterms:modified>
</cp:coreProperties>
</file>