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<sst xmlns="http://schemas.openxmlformats.org/spreadsheetml/2006/main" count="690" uniqueCount="212">
  <si>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</si>
  <si>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</si>
  <si>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</si>
  <si>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</si>
  <si>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</si>
  <si>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</si>
  <si>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</si>
  <si>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</si>
  <si>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</si>
  <si>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</si>
  <si>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</si>
  <si>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</si>
  <si>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</si>
  <si>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</si>
  <si>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</si>
  <si>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Random process seed</t>
  </si>
  <si>
    <t xml:space="preserve">Use system entropy</t>
  </si>
  <si>
    <t xml:space="preserve">Save sim config to DB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</si>
  <si>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</si>
  <si>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</si>
  <si>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</si>
  <si>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</si>
  <si>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</si>
  <si>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</si>
  <si>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</si>
  <si>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</si>
  <si>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</si>
  <si>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</si>
  <si>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</si>
  <si>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</si>
  <si>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</si>
  <si>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</si>
  <si>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</si>
  <si>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</si>
  <si>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</si>
  <si>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</si>
  <si>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</si>
  <si>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</si>
  <si>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</si>
  <si>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</si>
  <si>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</si>
  <si>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</si>
  <si>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</si>
  <si>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</si>
  <si>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</si>
  <si>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</si>
  <si>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</si>
  <si>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</si>
  <si>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</si>
  <si>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</si>
  <si>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</si>
  <si>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</si>
  <si>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</si>
  <si>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</si>
  <si>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</si>
  <si>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</si>
  <si>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</si>
  <si>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</si>
  <si>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</si>
  <si>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</si>
  <si>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</si>
  <si>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</si>
  <si>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</si>
  <si>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</si>
  <si>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</si>
  <si>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</si>
  <si>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</si>
  <si>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</si>
  <si>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</si>
  <si>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</si>
  <si>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</si>
  <si>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</si>
  <si>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</si>
  <si>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</si>
  <si>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</si>
  <si>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</si>
  <si>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</si>
  <si>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</si>
  <si>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</si>
  <si>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</si>
  <si>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</si>
  <si>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</si>
  <si>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</si>
  <si>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</si>
  <si>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</si>
  <si>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</si>
  <si>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</si>
  <si>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</si>
  <si>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</si>
  <si>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</si>
  <si>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</si>
  <si>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</si>
  <si>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</si>
  <si>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</si>
  <si>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</si>
  <si>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</si>
  <si>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</si>
  <si>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</si>
  <si>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</si>
  <si>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</si>
  <si>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</si>
  <si>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</si>
  <si>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</si>
  <si>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</si>
  <si>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</si>
  <si>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</si>
  <si>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</si>
  <si>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</si>
  <si>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</si>
  <si>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</si>
  <si>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</si>
  <si>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</si>
  <si>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</si>
  <si>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</si>
  <si>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</si>
  <si>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</si>
  <si>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</si>
  <si>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</si>
  <si>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</si>
  <si>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</si>
  <si>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</si>
  <si>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</si>
  <si>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</si>
  <si>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</si>
  <si>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test foto 1</t>
  </si>
  <si>
    <t xml:space="preserve">Snapshot sheet</t>
  </si>
  <si>
    <t xml:space="preserve">Sheet1</t>
  </si>
  <si>
    <t xml:space="preserve">ID column</t>
  </si>
  <si>
    <t xml:space="preserve">A</t>
  </si>
  <si>
    <t xml:space="preserve">Tenure info column</t>
  </si>
  <si>
    <t xml:space="preserve">Is recruitment date?</t>
  </si>
  <si>
    <t xml:space="preserve">Age info column</t>
  </si>
  <si>
    <t xml:space="preserve">E</t>
  </si>
  <si>
    <t xml:space="preserve">Is birth date?</t>
  </si>
  <si>
    <t xml:space="preserve">Last transition time column</t>
  </si>
  <si>
    <t xml:space="preserve">G</t>
  </si>
  <si>
    <t xml:space="preserve">Current node column</t>
  </si>
  <si>
    <t xml:space="preserve">H</t>
  </si>
  <si>
    <t xml:space="preserve">Generate attributes/nodes?</t>
  </si>
  <si>
    <t xml:space="preserve">Max columns to import</t>
  </si>
  <si>
    <t xml:space="preserve"># columns to import</t>
  </si>
  <si>
    <t xml:space="preserve">Col nrs to import</t>
  </si>
  <si>
    <t xml:space="preserve">B</t>
  </si>
  <si>
    <t xml:space="preserve">C</t>
  </si>
  <si>
    <t xml:space="preserve">D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</si>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</sst>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12</v>
      </c>
    </row>
    <row r="15" customFormat="false" ht="12.8" hidden="false" customHeight="false" outlineLevel="0" collapsed="false">
      <c r="A15" s="3" t="s">
        <v>15</v>
      </c>
      <c r="B15" s="6"/>
    </row>
    <row r="16" customFormat="false" ht="12.8" hidden="false" customHeight="false" outlineLevel="0" collapsed="false">
      <c r="A16" s="3" t="s">
        <v>16</v>
      </c>
      <c r="B16" s="8" t="s">
        <v>12</v>
      </c>
    </row>
    <row r="17" customFormat="false" ht="12.8" hidden="false" customHeight="false" outlineLevel="0" collapsed="false">
      <c r="A17" s="3" t="s">
        <v>17</v>
      </c>
      <c r="B17" s="8" t="s">
        <v>18</v>
      </c>
    </row>
  </sheetData>
  <sheetProtection sheet="true" objects="true" scenarios="true"/>
  <mergeCells count="1">
    <mergeCell ref="A1:B1"/>
  </mergeCells>
  <dataValidations count="5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 B16:B17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  <dataValidation allowBlank="true" operator="greaterThanOrEqual" showDropDown="false" showErrorMessage="true" showInputMessage="false" sqref="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19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20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21</v>
      </c>
      <c r="B4" s="14" t="n">
        <f aca="true">COUNTA(OFFSET(B4,3,-1,B3))</f>
        <v>3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22</v>
      </c>
      <c r="B6" s="15" t="s">
        <v>23</v>
      </c>
      <c r="C6" s="15" t="s">
        <v>24</v>
      </c>
      <c r="D6" s="11"/>
      <c r="E6" s="11"/>
    </row>
    <row r="7" customFormat="false" ht="12.8" hidden="false" customHeight="false" outlineLevel="0" collapsed="false">
      <c r="A7" s="16" t="s">
        <v>25</v>
      </c>
      <c r="B7" s="17" t="n">
        <f aca="true">MATCH($A7,OFFSET(INDIRECT(CONCATENATE(Misc!$A$6,"A2")),0,0,INDIRECT(CONCATENATE(Misc!$A$5,"B5")),1),0)</f>
        <v>1</v>
      </c>
      <c r="C7" s="12" t="s">
        <v>26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27</v>
      </c>
      <c r="B10" s="17" t="n">
        <f aca="true">MATCH($A10,OFFSET(INDIRECT(CONCATENATE(Misc!$A$6,"A2")),0,0,INDIRECT(CONCATENATE(Misc!$A$5,"B5")),1),0)</f>
        <v>2</v>
      </c>
      <c r="C10" s="12" t="s">
        <v>28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29</v>
      </c>
      <c r="B13" s="17" t="n">
        <f aca="true">MATCH($A13,OFFSET(INDIRECT(CONCATENATE(Misc!$A$6,"A2")),0,0,INDIRECT(CONCATENATE(Misc!$A$5,"B5")),1),0)</f>
        <v>3</v>
      </c>
      <c r="C13" s="12" t="s">
        <v>30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30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31</v>
      </c>
      <c r="D28" s="12" t="s">
        <v>32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33</v>
      </c>
      <c r="D31" s="12" t="s">
        <v>34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35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36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37</v>
      </c>
      <c r="B4" s="14" t="n">
        <f aca="true">IFERROR(MATCH(TRUE(),INDEX(ISBLANK(OFFSET(B4,3,-1,B3)),0,0),0)-1,B3)</f>
        <v>6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22</v>
      </c>
      <c r="B6" s="15" t="s">
        <v>38</v>
      </c>
      <c r="C6" s="5" t="s">
        <v>23</v>
      </c>
      <c r="D6" s="5" t="s">
        <v>39</v>
      </c>
      <c r="AMI6" s="1"/>
      <c r="AMJ6" s="1"/>
    </row>
    <row r="7" customFormat="false" ht="12.8" hidden="false" customHeight="false" outlineLevel="0" collapsed="false">
      <c r="A7" s="16" t="s">
        <v>40</v>
      </c>
      <c r="B7" s="12"/>
      <c r="C7" s="17" t="n">
        <f aca="true">MATCH($A7,OFFSET(INDIRECT(CONCATENATE(Misc!$A$7,"A2")),0,0,INDIRECT(CONCATENATE(Misc!$A$5,"B6")),1),0)</f>
        <v>1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41</v>
      </c>
      <c r="B8" s="12"/>
      <c r="C8" s="17" t="n">
        <f aca="true">MATCH($A8,OFFSET(INDIRECT(CONCATENATE(Misc!$A$7,"A2")),0,0,INDIRECT(CONCATENATE(Misc!$A$5,"B6")),1),0)</f>
        <v>2</v>
      </c>
      <c r="D8" s="12" t="n">
        <v>6</v>
      </c>
    </row>
    <row r="9" customFormat="false" ht="12.8" hidden="false" customHeight="false" outlineLevel="0" collapsed="false">
      <c r="A9" s="16" t="s">
        <v>42</v>
      </c>
      <c r="B9" s="12"/>
      <c r="C9" s="17" t="n">
        <f aca="true">MATCH($A9,OFFSET(INDIRECT(CONCATENATE(Misc!$A$7,"A2")),0,0,INDIRECT(CONCATENATE(Misc!$A$5,"B6")),1),0)</f>
        <v>3</v>
      </c>
      <c r="D9" s="12" t="n">
        <v>3</v>
      </c>
    </row>
    <row r="10" customFormat="false" ht="12.8" hidden="false" customHeight="false" outlineLevel="0" collapsed="false">
      <c r="A10" s="16" t="s">
        <v>43</v>
      </c>
      <c r="B10" s="12" t="n">
        <v>30</v>
      </c>
      <c r="C10" s="17" t="n">
        <f aca="true">MATCH($A10,OFFSET(INDIRECT(CONCATENATE(Misc!$A$7,"A2")),0,0,INDIRECT(CONCATENATE(Misc!$A$5,"B6")),1),0)</f>
        <v>4</v>
      </c>
      <c r="D10" s="12" t="n">
        <v>2</v>
      </c>
    </row>
    <row r="11" customFormat="false" ht="12.8" hidden="false" customHeight="false" outlineLevel="0" collapsed="false">
      <c r="A11" s="16" t="s">
        <v>44</v>
      </c>
      <c r="B11" s="12" t="n">
        <v>30</v>
      </c>
      <c r="C11" s="17" t="n">
        <f aca="true">MATCH($A11,OFFSET(INDIRECT(CONCATENATE(Misc!$A$7,"A2")),0,0,INDIRECT(CONCATENATE(Misc!$A$5,"B6")),1),0)</f>
        <v>5</v>
      </c>
      <c r="D11" s="12" t="n">
        <v>2</v>
      </c>
    </row>
    <row r="12" customFormat="false" ht="12.8" hidden="false" customHeight="false" outlineLevel="0" collapsed="false">
      <c r="A12" s="16" t="s">
        <v>45</v>
      </c>
      <c r="B12" s="12" t="n">
        <v>25</v>
      </c>
      <c r="C12" s="17" t="n">
        <f aca="true">MATCH($A12,OFFSET(INDIRECT(CONCATENATE(Misc!$A$7,"A2")),0,0,INDIRECT(CONCATENATE(Misc!$A$5,"B6")),1),0)</f>
        <v>6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46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47</v>
      </c>
      <c r="B3" s="12" t="n">
        <v>1000</v>
      </c>
      <c r="C3" s="13" t="str">
        <f aca="false">IF(B3=B4,"Increase Max cat states","")</f>
        <v/>
      </c>
      <c r="E3" s="3" t="s">
        <v>48</v>
      </c>
      <c r="F3" s="12" t="n">
        <v>10</v>
      </c>
      <c r="G3" s="13" t="str">
        <f aca="false">IF(F3=F4,"Increase Max attrs","")</f>
        <v/>
      </c>
      <c r="H3" s="3" t="s">
        <v>49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50</v>
      </c>
      <c r="B4" s="14" t="n">
        <f aca="true">IFERROR(MATCH(TRUE(),INDEX(ISBLANK(OFFSET(B4,3,-1,B3)),0,0),0)-1,B3)</f>
        <v>1</v>
      </c>
      <c r="E4" s="3" t="s">
        <v>51</v>
      </c>
      <c r="F4" s="14" t="n">
        <f aca="true">IFERROR(MATCH(TRUE(),INDEX(ISBLANK(OFFSET(F4,3,-1,F3)),0,0),0)-1,F3)</f>
        <v>2</v>
      </c>
      <c r="H4" s="3" t="s">
        <v>52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53</v>
      </c>
      <c r="B6" s="3"/>
      <c r="C6" s="3" t="s">
        <v>23</v>
      </c>
      <c r="D6" s="3"/>
      <c r="E6" s="15" t="s">
        <v>54</v>
      </c>
      <c r="F6" s="3"/>
      <c r="G6" s="3"/>
      <c r="H6" s="15" t="s">
        <v>55</v>
      </c>
      <c r="I6" s="15"/>
      <c r="J6" s="15" t="s">
        <v>56</v>
      </c>
      <c r="K6" s="15" t="s">
        <v>57</v>
      </c>
    </row>
    <row r="7" customFormat="false" ht="12.8" hidden="false" customHeight="false" outlineLevel="0" collapsed="false">
      <c r="A7" s="16" t="s">
        <v>26</v>
      </c>
      <c r="C7" s="17" t="n">
        <f aca="true">MATCH($A7,OFFSET(INDIRECT(CONCATENATE(Misc!$A$7,"A2")),0,0,INDIRECT(CONCATENATE(Misc!$A$5,"B6")),1),0)</f>
        <v>9</v>
      </c>
      <c r="E7" s="12" t="s">
        <v>27</v>
      </c>
      <c r="H7" s="16" t="s">
        <v>58</v>
      </c>
      <c r="J7" s="17" t="n">
        <f aca="true">MATCH(TRUE(),INDEX(ISBLANK(OFFSET(J7,0,1,1,200)),0,0),0)-1</f>
        <v>2</v>
      </c>
      <c r="K7" s="12" t="s">
        <v>42</v>
      </c>
      <c r="L7" s="12" t="s">
        <v>59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 t="s">
        <v>29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60</v>
      </c>
    </row>
    <row r="3" customFormat="false" ht="12.8" hidden="false" customHeight="false" outlineLevel="0" collapsed="false">
      <c r="A3" s="5" t="s">
        <v>61</v>
      </c>
      <c r="B3" s="12" t="n">
        <v>1000</v>
      </c>
    </row>
    <row r="4" customFormat="false" ht="12.8" hidden="false" customHeight="false" outlineLevel="0" collapsed="false">
      <c r="A4" s="5" t="s">
        <v>62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63</v>
      </c>
      <c r="B6" s="15" t="s">
        <v>64</v>
      </c>
      <c r="C6" s="15" t="s">
        <v>65</v>
      </c>
    </row>
    <row r="7" customFormat="false" ht="12.8" hidden="false" customHeight="false" outlineLevel="0" collapsed="false">
      <c r="A7" s="16" t="s">
        <v>66</v>
      </c>
      <c r="B7" s="12" t="n">
        <v>5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67</v>
      </c>
      <c r="B8" s="12" t="n">
        <v>3</v>
      </c>
      <c r="C8" s="17" t="str">
        <f aca="true">VLOOKUP(A8,OFFSET(INDIRECT(CONCATENATE(Misc!$A$8,"A2")),0,0,INDIRECT(CONCATENATE(Misc!$A$5,"B7")),3),2,0)</f>
        <v>THROUGH</v>
      </c>
    </row>
    <row r="9" customFormat="false" ht="12.8" hidden="false" customHeight="false" outlineLevel="0" collapsed="false">
      <c r="A9" s="16" t="s">
        <v>68</v>
      </c>
      <c r="B9" s="12" t="n">
        <v>2</v>
      </c>
      <c r="C9" s="17" t="str">
        <f aca="true">VLOOKUP(A9,OFFSET(INDIRECT(CONCATENATE(Misc!$A$8,"A2")),0,0,INDIRECT(CONCATENATE(Misc!$A$5,"B7")),3),2,0)</f>
        <v>THROUGH</v>
      </c>
    </row>
    <row r="10" customFormat="false" ht="12.8" hidden="false" customHeight="false" outlineLevel="0" collapsed="false">
      <c r="A10" s="16" t="s">
        <v>69</v>
      </c>
      <c r="B10" s="12" t="n">
        <v>4</v>
      </c>
      <c r="C10" s="17" t="str">
        <f aca="true">VLOOKUP(A10,OFFSET(INDIRECT(CONCATENATE(Misc!$A$8,"A2")),0,0,INDIRECT(CONCATENATE(Misc!$A$5,"B7")),3),2,0)</f>
        <v>OUT</v>
      </c>
    </row>
    <row r="11" customFormat="false" ht="12.8" hidden="false" customHeight="false" outlineLevel="0" collapsed="false">
      <c r="A11" s="16" t="s">
        <v>70</v>
      </c>
      <c r="B11" s="12" t="n">
        <v>1</v>
      </c>
      <c r="C11" s="17" t="str">
        <f aca="true">VLOOKUP(A11,OFFSET(INDIRECT(CONCATENATE(Misc!$A$8,"A2")),0,0,INDIRECT(CONCATENATE(Misc!$A$5,"B7")),3),2,0)</f>
        <v>OUT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71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72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73</v>
      </c>
      <c r="B5" s="4" t="s">
        <v>66</v>
      </c>
      <c r="F5" s="23" t="s">
        <v>73</v>
      </c>
      <c r="G5" s="4" t="s">
        <v>66</v>
      </c>
      <c r="K5" s="23" t="s">
        <v>73</v>
      </c>
      <c r="L5" s="4" t="s">
        <v>66</v>
      </c>
    </row>
    <row r="6" customFormat="false" ht="24" hidden="false" customHeight="false" outlineLevel="0" collapsed="false">
      <c r="A6" s="22" t="s">
        <v>74</v>
      </c>
      <c r="B6" s="6" t="n">
        <v>12</v>
      </c>
      <c r="C6" s="3" t="s">
        <v>75</v>
      </c>
      <c r="F6" s="23" t="s">
        <v>74</v>
      </c>
      <c r="G6" s="6" t="n">
        <v>12</v>
      </c>
      <c r="H6" s="1" t="s">
        <v>75</v>
      </c>
      <c r="K6" s="23" t="s">
        <v>74</v>
      </c>
      <c r="L6" s="6" t="n">
        <v>12</v>
      </c>
      <c r="M6" s="1" t="s">
        <v>75</v>
      </c>
    </row>
    <row r="7" customFormat="false" ht="12.8" hidden="false" customHeight="false" outlineLevel="0" collapsed="false">
      <c r="A7" s="22" t="s">
        <v>76</v>
      </c>
      <c r="B7" s="6" t="n">
        <v>0</v>
      </c>
      <c r="C7" s="3" t="s">
        <v>75</v>
      </c>
      <c r="F7" s="23" t="s">
        <v>76</v>
      </c>
      <c r="G7" s="6" t="n">
        <v>0</v>
      </c>
      <c r="H7" s="1" t="s">
        <v>75</v>
      </c>
      <c r="K7" s="23" t="s">
        <v>76</v>
      </c>
      <c r="L7" s="6" t="n">
        <v>0</v>
      </c>
      <c r="M7" s="1" t="s">
        <v>75</v>
      </c>
    </row>
    <row r="8" customFormat="false" ht="12.8" hidden="false" customHeight="false" outlineLevel="0" collapsed="false">
      <c r="A8" s="22" t="s">
        <v>77</v>
      </c>
      <c r="B8" s="12" t="s">
        <v>40</v>
      </c>
      <c r="F8" s="23" t="s">
        <v>77</v>
      </c>
      <c r="G8" s="12" t="s">
        <v>42</v>
      </c>
      <c r="K8" s="23" t="s">
        <v>77</v>
      </c>
      <c r="L8" s="12" t="s">
        <v>41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78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78</v>
      </c>
      <c r="I9" s="11"/>
      <c r="K9" s="23" t="str">
        <f aca="false">IF(L11="YES","Min recruitment","ignored")</f>
        <v>ignored</v>
      </c>
      <c r="L9" s="6" t="n">
        <v>40</v>
      </c>
      <c r="M9" s="11" t="s">
        <v>78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78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78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78</v>
      </c>
      <c r="N10" s="11"/>
    </row>
    <row r="11" customFormat="false" ht="12.8" hidden="false" customHeight="false" outlineLevel="0" collapsed="false">
      <c r="A11" s="22" t="s">
        <v>79</v>
      </c>
      <c r="B11" s="4" t="s">
        <v>12</v>
      </c>
      <c r="F11" s="23" t="s">
        <v>79</v>
      </c>
      <c r="G11" s="4" t="s">
        <v>12</v>
      </c>
      <c r="K11" s="23" t="s">
        <v>79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80</v>
      </c>
      <c r="B13" s="4" t="s">
        <v>18</v>
      </c>
      <c r="F13" s="23" t="s">
        <v>80</v>
      </c>
      <c r="G13" s="4" t="s">
        <v>18</v>
      </c>
      <c r="K13" s="23" t="s">
        <v>80</v>
      </c>
      <c r="L13" s="4" t="s">
        <v>18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81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81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81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82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82</v>
      </c>
      <c r="H16" s="11"/>
      <c r="I16" s="11"/>
      <c r="K16" s="23" t="str">
        <f aca="false">IF(AND(L11="NO",L12="YES"),"# of recruits distribution","ignored")</f>
        <v>ignored</v>
      </c>
      <c r="L16" s="4" t="s">
        <v>82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83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83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83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84</v>
      </c>
      <c r="B18" s="5" t="s">
        <v>85</v>
      </c>
      <c r="C18" s="5" t="s">
        <v>86</v>
      </c>
      <c r="D18" s="9" t="str">
        <f aca="false">IF(B16="Pointwise","Normalised","")</f>
        <v/>
      </c>
      <c r="E18" s="11"/>
      <c r="F18" s="23" t="s">
        <v>84</v>
      </c>
      <c r="G18" s="11" t="s">
        <v>85</v>
      </c>
      <c r="H18" s="11" t="s">
        <v>86</v>
      </c>
      <c r="I18" s="28" t="str">
        <f aca="false">IF(G16="Pointwise","Normalised","")</f>
        <v/>
      </c>
      <c r="K18" s="23" t="s">
        <v>84</v>
      </c>
      <c r="L18" s="11" t="s">
        <v>85</v>
      </c>
      <c r="M18" s="11" t="s">
        <v>86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87</v>
      </c>
      <c r="C24" s="11"/>
      <c r="F24" s="23" t="str">
        <f aca="false">IF(G$13="YES","ignored","Recruitment age distribution")</f>
        <v>ignored</v>
      </c>
      <c r="G24" s="4" t="s">
        <v>88</v>
      </c>
      <c r="H24" s="11"/>
      <c r="K24" s="23" t="str">
        <f aca="false">IF(L$13="YES","ignored","Recruitment age distribution")</f>
        <v>ignored</v>
      </c>
      <c r="L24" s="4" t="s">
        <v>88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83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83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83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84</v>
      </c>
      <c r="B26" s="5" t="s">
        <v>89</v>
      </c>
      <c r="C26" s="5" t="s">
        <v>86</v>
      </c>
      <c r="D26" s="3" t="str">
        <f aca="false">IF(B24="Pointwise","Normalised","")</f>
        <v/>
      </c>
      <c r="E26" s="11"/>
      <c r="F26" s="23" t="s">
        <v>84</v>
      </c>
      <c r="G26" s="11" t="s">
        <v>89</v>
      </c>
      <c r="H26" s="11" t="s">
        <v>86</v>
      </c>
      <c r="I26" s="1" t="str">
        <f aca="false">IF(G24="Pointwise","Normalised","")</f>
        <v>Normalised</v>
      </c>
      <c r="K26" s="23" t="s">
        <v>84</v>
      </c>
      <c r="L26" s="11" t="s">
        <v>89</v>
      </c>
      <c r="M26" s="11" t="s">
        <v>86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90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91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92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22</v>
      </c>
      <c r="B6" s="31" t="s">
        <v>93</v>
      </c>
      <c r="C6" s="31" t="s">
        <v>94</v>
      </c>
      <c r="D6" s="31" t="s">
        <v>95</v>
      </c>
      <c r="E6" s="31" t="s">
        <v>96</v>
      </c>
      <c r="G6" s="31" t="s">
        <v>97</v>
      </c>
      <c r="H6" s="31" t="s">
        <v>98</v>
      </c>
      <c r="J6" s="31" t="s">
        <v>99</v>
      </c>
      <c r="K6" s="31" t="s">
        <v>100</v>
      </c>
      <c r="L6" s="31" t="s">
        <v>101</v>
      </c>
      <c r="M6" s="31" t="s">
        <v>102</v>
      </c>
      <c r="N6" s="31" t="s">
        <v>103</v>
      </c>
      <c r="O6" s="31" t="s">
        <v>104</v>
      </c>
      <c r="P6" s="31" t="s">
        <v>105</v>
      </c>
      <c r="Q6" s="31" t="s">
        <v>106</v>
      </c>
      <c r="S6" s="31" t="s">
        <v>107</v>
      </c>
      <c r="T6" s="31" t="s">
        <v>108</v>
      </c>
      <c r="AME6" s="1"/>
    </row>
    <row r="7" customFormat="false" ht="12.8" hidden="false" customHeight="false" outlineLevel="0" collapsed="false">
      <c r="A7" s="16" t="s">
        <v>68</v>
      </c>
      <c r="B7" s="16" t="s">
        <v>40</v>
      </c>
      <c r="C7" s="16" t="s">
        <v>43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109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110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22</v>
      </c>
      <c r="B10" s="31" t="s">
        <v>93</v>
      </c>
      <c r="C10" s="31" t="s">
        <v>94</v>
      </c>
      <c r="D10" s="31" t="s">
        <v>95</v>
      </c>
      <c r="E10" s="31" t="s">
        <v>96</v>
      </c>
      <c r="G10" s="31" t="s">
        <v>97</v>
      </c>
      <c r="H10" s="31" t="s">
        <v>98</v>
      </c>
      <c r="J10" s="31" t="s">
        <v>99</v>
      </c>
      <c r="K10" s="31" t="s">
        <v>100</v>
      </c>
      <c r="L10" s="31" t="s">
        <v>101</v>
      </c>
      <c r="M10" s="31" t="s">
        <v>102</v>
      </c>
      <c r="N10" s="31" t="s">
        <v>103</v>
      </c>
      <c r="O10" s="31" t="s">
        <v>104</v>
      </c>
      <c r="P10" s="31" t="s">
        <v>105</v>
      </c>
      <c r="Q10" s="31" t="s">
        <v>106</v>
      </c>
      <c r="S10" s="31" t="s">
        <v>107</v>
      </c>
      <c r="T10" s="31" t="s">
        <v>108</v>
      </c>
      <c r="AME10" s="1"/>
    </row>
    <row r="11" customFormat="false" ht="12.8" hidden="false" customHeight="false" outlineLevel="0" collapsed="false">
      <c r="A11" s="16" t="s">
        <v>68</v>
      </c>
      <c r="B11" s="16" t="s">
        <v>42</v>
      </c>
      <c r="C11" s="16" t="s">
        <v>44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109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110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22</v>
      </c>
      <c r="B14" s="31" t="s">
        <v>93</v>
      </c>
      <c r="C14" s="31" t="s">
        <v>94</v>
      </c>
      <c r="D14" s="31" t="s">
        <v>95</v>
      </c>
      <c r="E14" s="31" t="s">
        <v>96</v>
      </c>
      <c r="G14" s="31" t="s">
        <v>97</v>
      </c>
      <c r="H14" s="31" t="s">
        <v>98</v>
      </c>
      <c r="J14" s="31" t="s">
        <v>99</v>
      </c>
      <c r="K14" s="31" t="s">
        <v>100</v>
      </c>
      <c r="L14" s="31" t="s">
        <v>101</v>
      </c>
      <c r="M14" s="31" t="s">
        <v>102</v>
      </c>
      <c r="N14" s="31" t="s">
        <v>103</v>
      </c>
      <c r="O14" s="31" t="s">
        <v>104</v>
      </c>
      <c r="P14" s="31" t="s">
        <v>105</v>
      </c>
      <c r="Q14" s="31" t="s">
        <v>106</v>
      </c>
      <c r="S14" s="31" t="s">
        <v>107</v>
      </c>
      <c r="T14" s="31" t="s">
        <v>108</v>
      </c>
      <c r="AME14" s="1"/>
      <c r="AMJ14" s="0"/>
    </row>
    <row r="15" customFormat="false" ht="12.8" hidden="false" customHeight="false" outlineLevel="0" collapsed="false">
      <c r="A15" s="16" t="s">
        <v>68</v>
      </c>
      <c r="B15" s="16" t="s">
        <v>43</v>
      </c>
      <c r="C15" s="16" t="s">
        <v>45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109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18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110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22</v>
      </c>
      <c r="B18" s="31" t="s">
        <v>93</v>
      </c>
      <c r="C18" s="31" t="s">
        <v>94</v>
      </c>
      <c r="D18" s="31" t="s">
        <v>95</v>
      </c>
      <c r="E18" s="31" t="s">
        <v>96</v>
      </c>
      <c r="G18" s="31" t="s">
        <v>97</v>
      </c>
      <c r="H18" s="31" t="s">
        <v>98</v>
      </c>
      <c r="J18" s="31" t="s">
        <v>99</v>
      </c>
      <c r="K18" s="31" t="s">
        <v>100</v>
      </c>
      <c r="L18" s="31" t="s">
        <v>101</v>
      </c>
      <c r="M18" s="31" t="s">
        <v>102</v>
      </c>
      <c r="N18" s="31" t="s">
        <v>103</v>
      </c>
      <c r="O18" s="31" t="s">
        <v>104</v>
      </c>
      <c r="P18" s="31" t="s">
        <v>105</v>
      </c>
      <c r="Q18" s="31" t="s">
        <v>106</v>
      </c>
      <c r="S18" s="31" t="s">
        <v>107</v>
      </c>
      <c r="T18" s="31" t="s">
        <v>108</v>
      </c>
      <c r="AME18" s="1"/>
      <c r="AMJ18" s="0"/>
    </row>
    <row r="19" customFormat="false" ht="12.8" hidden="false" customHeight="false" outlineLevel="0" collapsed="false">
      <c r="A19" s="16" t="s">
        <v>68</v>
      </c>
      <c r="B19" s="16" t="s">
        <v>44</v>
      </c>
      <c r="C19" s="16" t="s">
        <v>45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109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18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110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22</v>
      </c>
      <c r="B22" s="31" t="s">
        <v>93</v>
      </c>
      <c r="C22" s="31" t="s">
        <v>94</v>
      </c>
      <c r="D22" s="31" t="s">
        <v>95</v>
      </c>
      <c r="E22" s="31" t="s">
        <v>96</v>
      </c>
      <c r="G22" s="31" t="s">
        <v>97</v>
      </c>
      <c r="H22" s="31" t="s">
        <v>98</v>
      </c>
      <c r="J22" s="31" t="s">
        <v>99</v>
      </c>
      <c r="K22" s="31" t="s">
        <v>100</v>
      </c>
      <c r="L22" s="31" t="s">
        <v>101</v>
      </c>
      <c r="M22" s="31" t="s">
        <v>102</v>
      </c>
      <c r="N22" s="31" t="s">
        <v>103</v>
      </c>
      <c r="O22" s="31" t="s">
        <v>104</v>
      </c>
      <c r="P22" s="31" t="s">
        <v>105</v>
      </c>
      <c r="Q22" s="31" t="s">
        <v>106</v>
      </c>
      <c r="S22" s="31" t="s">
        <v>107</v>
      </c>
      <c r="T22" s="31" t="s">
        <v>108</v>
      </c>
      <c r="AME22" s="1"/>
      <c r="AMJ22" s="0"/>
    </row>
    <row r="23" customFormat="false" ht="12.8" hidden="false" customHeight="false" outlineLevel="0" collapsed="false">
      <c r="A23" s="16" t="s">
        <v>67</v>
      </c>
      <c r="B23" s="16" t="s">
        <v>41</v>
      </c>
      <c r="C23" s="16" t="s">
        <v>43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109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18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110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22</v>
      </c>
      <c r="B26" s="31" t="s">
        <v>93</v>
      </c>
      <c r="C26" s="31" t="s">
        <v>94</v>
      </c>
      <c r="D26" s="31" t="s">
        <v>95</v>
      </c>
      <c r="E26" s="31" t="s">
        <v>96</v>
      </c>
      <c r="G26" s="31" t="s">
        <v>97</v>
      </c>
      <c r="H26" s="31" t="s">
        <v>98</v>
      </c>
      <c r="J26" s="31" t="s">
        <v>99</v>
      </c>
      <c r="K26" s="31" t="s">
        <v>100</v>
      </c>
      <c r="L26" s="31" t="s">
        <v>101</v>
      </c>
      <c r="M26" s="31" t="s">
        <v>102</v>
      </c>
      <c r="N26" s="31" t="s">
        <v>103</v>
      </c>
      <c r="O26" s="31" t="s">
        <v>104</v>
      </c>
      <c r="P26" s="31" t="s">
        <v>105</v>
      </c>
      <c r="Q26" s="31" t="s">
        <v>106</v>
      </c>
      <c r="S26" s="31" t="s">
        <v>107</v>
      </c>
      <c r="T26" s="31" t="s">
        <v>108</v>
      </c>
      <c r="AME26" s="1"/>
      <c r="AMJ26" s="0"/>
    </row>
    <row r="27" customFormat="false" ht="12.8" hidden="false" customHeight="false" outlineLevel="0" collapsed="false">
      <c r="A27" s="16" t="s">
        <v>67</v>
      </c>
      <c r="B27" s="16" t="s">
        <v>41</v>
      </c>
      <c r="C27" s="16" t="s">
        <v>44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109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18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110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90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111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92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22</v>
      </c>
      <c r="B6" s="31" t="s">
        <v>112</v>
      </c>
      <c r="C6" s="31" t="s">
        <v>95</v>
      </c>
      <c r="D6" s="31" t="s">
        <v>96</v>
      </c>
      <c r="E6" s="11"/>
      <c r="F6" s="31" t="s">
        <v>97</v>
      </c>
      <c r="G6" s="31" t="s">
        <v>98</v>
      </c>
      <c r="H6" s="11"/>
      <c r="I6" s="31" t="s">
        <v>99</v>
      </c>
      <c r="J6" s="31" t="s">
        <v>100</v>
      </c>
      <c r="K6" s="31" t="s">
        <v>101</v>
      </c>
      <c r="L6" s="31" t="s">
        <v>102</v>
      </c>
      <c r="M6" s="31" t="s">
        <v>104</v>
      </c>
      <c r="N6" s="31" t="s">
        <v>105</v>
      </c>
      <c r="O6" s="31" t="s">
        <v>106</v>
      </c>
    </row>
    <row r="7" customFormat="false" ht="12.8" hidden="false" customHeight="false" outlineLevel="0" collapsed="false">
      <c r="A7" s="16" t="s">
        <v>69</v>
      </c>
      <c r="B7" s="16" t="s">
        <v>40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109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110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22</v>
      </c>
      <c r="B10" s="31" t="s">
        <v>112</v>
      </c>
      <c r="C10" s="31" t="s">
        <v>95</v>
      </c>
      <c r="D10" s="31" t="s">
        <v>96</v>
      </c>
      <c r="E10" s="11"/>
      <c r="F10" s="31" t="s">
        <v>97</v>
      </c>
      <c r="G10" s="31" t="s">
        <v>98</v>
      </c>
      <c r="H10" s="11"/>
      <c r="I10" s="31" t="s">
        <v>99</v>
      </c>
      <c r="J10" s="31" t="s">
        <v>100</v>
      </c>
      <c r="K10" s="31" t="s">
        <v>101</v>
      </c>
      <c r="L10" s="31" t="s">
        <v>102</v>
      </c>
      <c r="M10" s="31" t="s">
        <v>104</v>
      </c>
      <c r="N10" s="31" t="s">
        <v>105</v>
      </c>
      <c r="O10" s="31" t="s">
        <v>106</v>
      </c>
    </row>
    <row r="11" customFormat="false" ht="12.8" hidden="false" customHeight="false" outlineLevel="0" collapsed="false">
      <c r="A11" s="16" t="s">
        <v>69</v>
      </c>
      <c r="B11" s="16" t="s">
        <v>42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109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110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22</v>
      </c>
      <c r="B14" s="31" t="s">
        <v>112</v>
      </c>
      <c r="C14" s="31" t="s">
        <v>95</v>
      </c>
      <c r="D14" s="31" t="s">
        <v>96</v>
      </c>
      <c r="E14" s="11"/>
      <c r="F14" s="31" t="s">
        <v>97</v>
      </c>
      <c r="G14" s="31" t="s">
        <v>98</v>
      </c>
      <c r="H14" s="11"/>
      <c r="I14" s="31" t="s">
        <v>99</v>
      </c>
      <c r="J14" s="31" t="s">
        <v>100</v>
      </c>
      <c r="K14" s="31" t="s">
        <v>101</v>
      </c>
      <c r="L14" s="31" t="s">
        <v>102</v>
      </c>
      <c r="M14" s="31" t="s">
        <v>104</v>
      </c>
      <c r="N14" s="31" t="s">
        <v>105</v>
      </c>
      <c r="O14" s="31" t="s">
        <v>106</v>
      </c>
    </row>
    <row r="15" customFormat="false" ht="12.8" hidden="false" customHeight="false" outlineLevel="0" collapsed="false">
      <c r="A15" s="16" t="s">
        <v>69</v>
      </c>
      <c r="B15" s="16" t="s">
        <v>41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109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110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22</v>
      </c>
      <c r="B18" s="31" t="s">
        <v>112</v>
      </c>
      <c r="C18" s="31" t="s">
        <v>95</v>
      </c>
      <c r="D18" s="31" t="s">
        <v>96</v>
      </c>
      <c r="E18" s="11"/>
      <c r="F18" s="31" t="s">
        <v>97</v>
      </c>
      <c r="G18" s="31" t="s">
        <v>98</v>
      </c>
      <c r="H18" s="11"/>
      <c r="I18" s="31" t="s">
        <v>99</v>
      </c>
      <c r="J18" s="31" t="s">
        <v>100</v>
      </c>
      <c r="K18" s="31" t="s">
        <v>101</v>
      </c>
      <c r="L18" s="31" t="s">
        <v>102</v>
      </c>
      <c r="M18" s="31" t="s">
        <v>104</v>
      </c>
      <c r="N18" s="31" t="s">
        <v>105</v>
      </c>
      <c r="O18" s="31" t="s">
        <v>106</v>
      </c>
    </row>
    <row r="19" customFormat="false" ht="12.8" hidden="false" customHeight="false" outlineLevel="0" collapsed="false">
      <c r="A19" s="16" t="s">
        <v>70</v>
      </c>
      <c r="B19" s="16" t="s">
        <v>43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113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110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22</v>
      </c>
      <c r="B22" s="31" t="s">
        <v>112</v>
      </c>
      <c r="C22" s="31" t="s">
        <v>95</v>
      </c>
      <c r="D22" s="31" t="s">
        <v>96</v>
      </c>
      <c r="E22" s="11"/>
      <c r="F22" s="31" t="s">
        <v>97</v>
      </c>
      <c r="G22" s="31" t="s">
        <v>98</v>
      </c>
      <c r="H22" s="11"/>
      <c r="I22" s="31" t="s">
        <v>99</v>
      </c>
      <c r="J22" s="31" t="s">
        <v>100</v>
      </c>
      <c r="K22" s="31" t="s">
        <v>101</v>
      </c>
      <c r="L22" s="31" t="s">
        <v>102</v>
      </c>
      <c r="M22" s="31" t="s">
        <v>104</v>
      </c>
      <c r="N22" s="31" t="s">
        <v>105</v>
      </c>
      <c r="O22" s="31" t="s">
        <v>106</v>
      </c>
    </row>
    <row r="23" customFormat="false" ht="12.8" hidden="false" customHeight="false" outlineLevel="0" collapsed="false">
      <c r="A23" s="16" t="s">
        <v>70</v>
      </c>
      <c r="B23" s="16" t="s">
        <v>44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113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110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22</v>
      </c>
      <c r="B26" s="35" t="s">
        <v>112</v>
      </c>
      <c r="C26" s="35" t="s">
        <v>95</v>
      </c>
      <c r="D26" s="35" t="s">
        <v>96</v>
      </c>
      <c r="E26" s="11"/>
      <c r="F26" s="35" t="s">
        <v>97</v>
      </c>
      <c r="G26" s="31" t="s">
        <v>98</v>
      </c>
      <c r="H26" s="11"/>
      <c r="I26" s="35" t="s">
        <v>99</v>
      </c>
      <c r="J26" s="31" t="s">
        <v>100</v>
      </c>
      <c r="K26" s="35" t="s">
        <v>101</v>
      </c>
      <c r="L26" s="35" t="s">
        <v>102</v>
      </c>
      <c r="M26" s="35" t="s">
        <v>104</v>
      </c>
      <c r="N26" s="35" t="s">
        <v>105</v>
      </c>
      <c r="O26" s="31" t="s">
        <v>106</v>
      </c>
    </row>
    <row r="27" customFormat="false" ht="12.8" hidden="false" customHeight="false" outlineLevel="0" collapsed="false">
      <c r="A27" s="16" t="s">
        <v>70</v>
      </c>
      <c r="B27" s="16" t="s">
        <v>45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113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110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114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115</v>
      </c>
      <c r="B3" s="6" t="n">
        <v>3</v>
      </c>
      <c r="C3" s="3" t="s">
        <v>75</v>
      </c>
    </row>
    <row r="4" customFormat="false" ht="12.8" hidden="false" customHeight="false" outlineLevel="0" collapsed="false">
      <c r="A4" s="3" t="s">
        <v>76</v>
      </c>
      <c r="B4" s="6" t="n">
        <v>0</v>
      </c>
      <c r="C4" s="3" t="s">
        <v>75</v>
      </c>
    </row>
    <row r="5" customFormat="false" ht="12.8" hidden="false" customHeight="false" outlineLevel="0" collapsed="false">
      <c r="A5" s="3" t="s">
        <v>116</v>
      </c>
      <c r="B5" s="6" t="n">
        <v>10</v>
      </c>
      <c r="C5" s="3" t="s">
        <v>81</v>
      </c>
    </row>
    <row r="6" customFormat="false" ht="12.8" hidden="false" customHeight="false" outlineLevel="0" collapsed="false">
      <c r="A6" s="3" t="s">
        <v>117</v>
      </c>
      <c r="B6" s="6" t="n">
        <v>30</v>
      </c>
      <c r="C6" s="3" t="s">
        <v>81</v>
      </c>
    </row>
    <row r="7" customFormat="false" ht="12.8" hidden="false" customHeight="false" outlineLevel="0" collapsed="false">
      <c r="A7" s="3" t="s">
        <v>118</v>
      </c>
      <c r="B7" s="4" t="s">
        <v>119</v>
      </c>
      <c r="C7" s="3" t="s">
        <v>120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121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122</v>
      </c>
      <c r="B3" s="36" t="s">
        <v>18</v>
      </c>
    </row>
    <row r="4" customFormat="false" ht="12.8" hidden="false" customHeight="false" outlineLevel="0" collapsed="false">
      <c r="A4" s="5" t="s">
        <v>123</v>
      </c>
      <c r="B4" s="4" t="s">
        <v>124</v>
      </c>
    </row>
    <row r="5" customFormat="false" ht="12.8" hidden="false" customHeight="false" outlineLevel="0" collapsed="false">
      <c r="A5" s="5" t="s">
        <v>125</v>
      </c>
      <c r="B5" s="4" t="s">
        <v>126</v>
      </c>
    </row>
    <row r="6" customFormat="false" ht="12.8" hidden="false" customHeight="false" outlineLevel="0" collapsed="false">
      <c r="A6" s="5" t="s">
        <v>127</v>
      </c>
      <c r="B6" s="4" t="s">
        <v>128</v>
      </c>
    </row>
    <row r="7" customFormat="false" ht="12.8" hidden="false" customHeight="false" outlineLevel="0" collapsed="false">
      <c r="A7" s="3" t="s">
        <v>129</v>
      </c>
      <c r="B7" s="4" t="s">
        <v>32</v>
      </c>
    </row>
    <row r="8" customFormat="false" ht="12.8" hidden="false" customHeight="false" outlineLevel="0" collapsed="false">
      <c r="A8" s="3" t="s">
        <v>130</v>
      </c>
      <c r="B8" s="36" t="s">
        <v>18</v>
      </c>
    </row>
    <row r="9" customFormat="false" ht="12.8" hidden="false" customHeight="false" outlineLevel="0" collapsed="false">
      <c r="A9" s="3" t="s">
        <v>131</v>
      </c>
      <c r="B9" s="4" t="s">
        <v>132</v>
      </c>
    </row>
    <row r="10" customFormat="false" ht="12.8" hidden="false" customHeight="false" outlineLevel="0" collapsed="false">
      <c r="A10" s="3" t="s">
        <v>133</v>
      </c>
      <c r="B10" s="36" t="s">
        <v>18</v>
      </c>
    </row>
    <row r="11" customFormat="false" ht="12.8" hidden="false" customHeight="false" outlineLevel="0" collapsed="false">
      <c r="A11" s="22" t="s">
        <v>134</v>
      </c>
      <c r="B11" s="4" t="s">
        <v>135</v>
      </c>
    </row>
    <row r="12" customFormat="false" ht="12.8" hidden="false" customHeight="false" outlineLevel="0" collapsed="false">
      <c r="A12" s="22" t="s">
        <v>136</v>
      </c>
      <c r="B12" s="4" t="s">
        <v>137</v>
      </c>
    </row>
    <row r="13" customFormat="false" ht="12.8" hidden="false" customHeight="false" outlineLevel="0" collapsed="false">
      <c r="A13" s="22" t="s">
        <v>138</v>
      </c>
      <c r="B13" s="36" t="s">
        <v>18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139</v>
      </c>
      <c r="B15" s="12" t="n">
        <v>100</v>
      </c>
      <c r="C15" s="13" t="str">
        <f aca="false">IF(B15=B16,"Increase Max columns to import","")</f>
        <v/>
      </c>
    </row>
    <row r="16" customFormat="false" ht="12.8" hidden="false" customHeight="false" outlineLevel="0" collapsed="false">
      <c r="A16" s="3" t="s">
        <v>140</v>
      </c>
      <c r="B16" s="14" t="n">
        <f aca="true">IFERROR(MATCH(TRUE(),INDEX(ISBLANK(OFFSET(B16,3,-1,B15)),0,0),0)-1,B15)</f>
        <v>3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141</v>
      </c>
    </row>
    <row r="19" customFormat="false" ht="12.8" hidden="false" customHeight="false" outlineLevel="0" collapsed="false">
      <c r="A19" s="4" t="s">
        <v>142</v>
      </c>
    </row>
    <row r="20" customFormat="false" ht="12.8" hidden="false" customHeight="false" outlineLevel="0" collapsed="false">
      <c r="A20" s="4" t="s">
        <v>143</v>
      </c>
    </row>
    <row r="21" customFormat="false" ht="12.8" hidden="false" customHeight="false" outlineLevel="0" collapsed="false">
      <c r="A21" s="4" t="s">
        <v>144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4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5" customFormat="false" ht="12.8" hidden="false" customHeight="false" outlineLevel="0" collapsed="false">
      <c r="A45" s="4"/>
    </row>
    <row r="46" customFormat="false" ht="12.8" hidden="false" customHeight="false" outlineLevel="0" collapsed="false">
      <c r="A46" s="4"/>
    </row>
    <row r="47" customFormat="false" ht="12.8" hidden="false" customHeight="false" outlineLevel="0" collapsed="false">
      <c r="A47" s="4"/>
    </row>
    <row r="48" customFormat="false" ht="12.8" hidden="false" customHeight="false" outlineLevel="0" collapsed="false">
      <c r="A48" s="4"/>
    </row>
  </sheetData>
  <conditionalFormatting sqref="A4:B5">
    <cfRule type="expression" priority="2" aboveAverage="0" equalAverage="0" bottom="0" percent="0" rank="0" text="" dxfId="0">
      <formula>Snapshot!$B$3="NO"</formula>
    </cfRule>
  </conditionalFormatting>
  <dataValidations count="4">
    <dataValidation allowBlank="false" operator="equal" showDropDown="false" showErrorMessage="true" showInputMessage="false" sqref="B3 B8 B10 B13" type="list">
      <formula1>Misc!$B$1:$B$2</formula1>
      <formula2>0</formula2>
    </dataValidation>
    <dataValidation allowBlank="false" operator="greaterThan" showDropDown="false" showErrorMessage="true" showInputMessage="false" sqref="B15" type="whole">
      <formula1>0</formula1>
      <formula2>0</formula2>
    </dataValidation>
    <dataValidation allowBlank="false" operator="greaterThan" showDropDown="false" showErrorMessage="true" showInputMessage="false" sqref="B6:B7 B9 B11:B12" type="none">
      <formula1>0</formula1>
      <formula2>0</formula2>
    </dataValidation>
    <dataValidation allowBlank="true" operator="greaterThan" showDropDown="false" showErrorMessage="true" showInputMessage="false" sqref="A19:A4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145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146</v>
      </c>
      <c r="B3" s="36" t="s">
        <v>12</v>
      </c>
    </row>
    <row r="4" customFormat="false" ht="12.8" hidden="false" customHeight="false" outlineLevel="0" collapsed="false">
      <c r="A4" s="37" t="s">
        <v>147</v>
      </c>
      <c r="B4" s="36" t="s">
        <v>28</v>
      </c>
    </row>
    <row r="5" customFormat="false" ht="12.8" hidden="false" customHeight="false" outlineLevel="0" collapsed="false">
      <c r="A5" s="22" t="s">
        <v>148</v>
      </c>
      <c r="B5" s="36" t="s">
        <v>12</v>
      </c>
    </row>
    <row r="6" customFormat="false" ht="12.8" hidden="false" customHeight="false" outlineLevel="0" collapsed="false">
      <c r="A6" s="5" t="s">
        <v>149</v>
      </c>
      <c r="B6" s="36" t="s">
        <v>150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151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152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153</v>
      </c>
      <c r="B11" s="4" t="s">
        <v>154</v>
      </c>
    </row>
    <row r="12" customFormat="false" ht="12.8" hidden="false" customHeight="false" outlineLevel="0" collapsed="false">
      <c r="B12" s="4" t="s">
        <v>155</v>
      </c>
    </row>
    <row r="13" customFormat="false" ht="12.8" hidden="false" customHeight="false" outlineLevel="0" collapsed="false">
      <c r="B13" s="4" t="s">
        <v>156</v>
      </c>
    </row>
    <row r="14" customFormat="false" ht="12.8" hidden="false" customHeight="false" outlineLevel="0" collapsed="false">
      <c r="B14" s="4" t="s">
        <v>157</v>
      </c>
    </row>
    <row r="15" customFormat="false" ht="12.8" hidden="false" customHeight="false" outlineLevel="0" collapsed="false">
      <c r="B15" s="4" t="s">
        <v>45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158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159</v>
      </c>
      <c r="B3" s="36" t="s">
        <v>12</v>
      </c>
    </row>
    <row r="4" customFormat="false" ht="12.8" hidden="false" customHeight="false" outlineLevel="0" collapsed="false">
      <c r="A4" s="3" t="s">
        <v>160</v>
      </c>
      <c r="B4" s="36" t="s">
        <v>12</v>
      </c>
    </row>
    <row r="5" customFormat="false" ht="12.8" hidden="false" customHeight="false" outlineLevel="0" collapsed="false">
      <c r="A5" s="3" t="s">
        <v>161</v>
      </c>
      <c r="B5" s="36" t="s">
        <v>12</v>
      </c>
    </row>
    <row r="6" customFormat="false" ht="12.8" hidden="false" customHeight="false" outlineLevel="0" collapsed="false">
      <c r="A6" s="5" t="s">
        <v>162</v>
      </c>
      <c r="B6" s="12" t="s">
        <v>163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164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165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166</v>
      </c>
      <c r="B11" s="15" t="s">
        <v>167</v>
      </c>
      <c r="C11" s="15" t="s">
        <v>168</v>
      </c>
      <c r="D11" s="15" t="s">
        <v>169</v>
      </c>
      <c r="E11" s="15" t="s">
        <v>170</v>
      </c>
    </row>
    <row r="12" customFormat="false" ht="12.8" hidden="false" customHeight="false" outlineLevel="0" collapsed="false">
      <c r="A12" s="36" t="s">
        <v>18</v>
      </c>
      <c r="B12" s="12"/>
      <c r="C12" s="12" t="s">
        <v>154</v>
      </c>
      <c r="D12" s="12" t="s">
        <v>156</v>
      </c>
      <c r="E12" s="18"/>
    </row>
    <row r="13" customFormat="false" ht="12.8" hidden="false" customHeight="false" outlineLevel="0" collapsed="false">
      <c r="A13" s="36" t="s">
        <v>18</v>
      </c>
      <c r="B13" s="12"/>
      <c r="C13" s="12" t="s">
        <v>155</v>
      </c>
      <c r="D13" s="12" t="s">
        <v>157</v>
      </c>
      <c r="E13" s="18"/>
    </row>
    <row r="14" customFormat="false" ht="12.8" hidden="false" customHeight="false" outlineLevel="0" collapsed="false">
      <c r="A14" s="36" t="s">
        <v>18</v>
      </c>
      <c r="B14" s="12"/>
      <c r="C14" s="12" t="s">
        <v>156</v>
      </c>
      <c r="D14" s="12" t="s">
        <v>45</v>
      </c>
      <c r="E14" s="18"/>
    </row>
    <row r="15" customFormat="false" ht="12.8" hidden="false" customHeight="false" outlineLevel="0" collapsed="false">
      <c r="A15" s="36" t="s">
        <v>18</v>
      </c>
      <c r="B15" s="12"/>
      <c r="C15" s="12" t="s">
        <v>157</v>
      </c>
      <c r="D15" s="12" t="s">
        <v>45</v>
      </c>
      <c r="E15" s="18"/>
    </row>
    <row r="16" customFormat="false" ht="12.8" hidden="false" customHeight="false" outlineLevel="0" collapsed="false">
      <c r="A16" s="36" t="s">
        <v>18</v>
      </c>
      <c r="B16" s="12"/>
      <c r="C16" s="12" t="s">
        <v>154</v>
      </c>
      <c r="D16" s="12"/>
      <c r="E16" s="18"/>
    </row>
    <row r="17" customFormat="false" ht="12.8" hidden="false" customHeight="false" outlineLevel="0" collapsed="false">
      <c r="A17" s="36" t="s">
        <v>18</v>
      </c>
      <c r="B17" s="12"/>
      <c r="C17" s="12" t="s">
        <v>155</v>
      </c>
      <c r="D17" s="12"/>
      <c r="E17" s="18"/>
    </row>
    <row r="18" customFormat="false" ht="12.8" hidden="false" customHeight="false" outlineLevel="0" collapsed="false">
      <c r="A18" s="36" t="s">
        <v>18</v>
      </c>
      <c r="B18" s="12"/>
      <c r="C18" s="12" t="s">
        <v>156</v>
      </c>
      <c r="D18" s="12"/>
      <c r="E18" s="18"/>
    </row>
    <row r="19" customFormat="false" ht="12.8" hidden="false" customHeight="false" outlineLevel="0" collapsed="false">
      <c r="A19" s="36" t="s">
        <v>18</v>
      </c>
      <c r="B19" s="12"/>
      <c r="C19" s="12" t="s">
        <v>157</v>
      </c>
      <c r="D19" s="12"/>
      <c r="E19" s="18"/>
    </row>
    <row r="20" customFormat="false" ht="12.8" hidden="false" customHeight="false" outlineLevel="0" collapsed="false">
      <c r="A20" s="36" t="s">
        <v>18</v>
      </c>
      <c r="B20" s="12"/>
      <c r="C20" s="12" t="s">
        <v>45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171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159</v>
      </c>
      <c r="B3" s="36" t="s">
        <v>12</v>
      </c>
    </row>
    <row r="4" customFormat="false" ht="12.8" hidden="false" customHeight="false" outlineLevel="0" collapsed="false">
      <c r="A4" s="3" t="s">
        <v>160</v>
      </c>
      <c r="B4" s="36" t="s">
        <v>12</v>
      </c>
    </row>
    <row r="5" customFormat="false" ht="12.8" hidden="false" customHeight="false" outlineLevel="0" collapsed="false">
      <c r="A5" s="3" t="s">
        <v>161</v>
      </c>
      <c r="B5" s="36" t="s">
        <v>12</v>
      </c>
    </row>
    <row r="6" customFormat="false" ht="12.8" hidden="false" customHeight="false" outlineLevel="0" collapsed="false">
      <c r="A6" s="5" t="s">
        <v>162</v>
      </c>
      <c r="B6" s="12" t="s">
        <v>172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173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174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175</v>
      </c>
      <c r="B12" s="15" t="s">
        <v>176</v>
      </c>
      <c r="C12" s="15" t="s">
        <v>177</v>
      </c>
      <c r="D12" s="15" t="s">
        <v>178</v>
      </c>
      <c r="E12" s="15" t="s">
        <v>179</v>
      </c>
      <c r="F12" s="15" t="s">
        <v>180</v>
      </c>
      <c r="G12" s="3"/>
      <c r="H12" s="15" t="s">
        <v>181</v>
      </c>
      <c r="I12" s="15" t="s">
        <v>182</v>
      </c>
      <c r="J12" s="15" t="s">
        <v>183</v>
      </c>
    </row>
    <row r="13" customFormat="false" ht="12.8" hidden="false" customHeight="false" outlineLevel="0" collapsed="false">
      <c r="A13" s="12"/>
      <c r="B13" s="18"/>
      <c r="C13" s="36" t="s">
        <v>18</v>
      </c>
      <c r="D13" s="36" t="s">
        <v>18</v>
      </c>
      <c r="E13" s="36" t="s">
        <v>18</v>
      </c>
      <c r="F13" s="36" t="s">
        <v>18</v>
      </c>
      <c r="H13" s="36" t="s">
        <v>18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184</v>
      </c>
      <c r="B14" s="18"/>
      <c r="C14" s="36" t="s">
        <v>18</v>
      </c>
      <c r="D14" s="36" t="s">
        <v>18</v>
      </c>
      <c r="E14" s="36" t="s">
        <v>18</v>
      </c>
      <c r="F14" s="36" t="s">
        <v>18</v>
      </c>
      <c r="H14" s="36" t="s">
        <v>18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154</v>
      </c>
      <c r="B15" s="18"/>
      <c r="C15" s="36" t="s">
        <v>18</v>
      </c>
      <c r="D15" s="36" t="s">
        <v>18</v>
      </c>
      <c r="E15" s="36" t="s">
        <v>18</v>
      </c>
      <c r="F15" s="36" t="s">
        <v>18</v>
      </c>
      <c r="H15" s="36" t="s">
        <v>18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155</v>
      </c>
      <c r="B16" s="18"/>
      <c r="C16" s="36" t="s">
        <v>18</v>
      </c>
      <c r="D16" s="36" t="s">
        <v>18</v>
      </c>
      <c r="E16" s="36" t="s">
        <v>18</v>
      </c>
      <c r="F16" s="36" t="s">
        <v>18</v>
      </c>
      <c r="H16" s="36" t="s">
        <v>18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185</v>
      </c>
      <c r="B17" s="18"/>
      <c r="C17" s="36" t="s">
        <v>18</v>
      </c>
      <c r="D17" s="36" t="s">
        <v>18</v>
      </c>
      <c r="E17" s="36" t="s">
        <v>18</v>
      </c>
      <c r="F17" s="36" t="s">
        <v>18</v>
      </c>
      <c r="H17" s="36" t="s">
        <v>18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186</v>
      </c>
      <c r="B18" s="18"/>
      <c r="C18" s="36" t="s">
        <v>18</v>
      </c>
      <c r="D18" s="36" t="s">
        <v>18</v>
      </c>
      <c r="E18" s="36" t="s">
        <v>18</v>
      </c>
      <c r="F18" s="36" t="s">
        <v>18</v>
      </c>
      <c r="H18" s="36" t="s">
        <v>18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187</v>
      </c>
      <c r="B19" s="18"/>
      <c r="C19" s="36" t="s">
        <v>18</v>
      </c>
      <c r="D19" s="36" t="s">
        <v>18</v>
      </c>
      <c r="E19" s="36" t="s">
        <v>18</v>
      </c>
      <c r="F19" s="36" t="s">
        <v>18</v>
      </c>
      <c r="H19" s="36" t="s">
        <v>18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188</v>
      </c>
      <c r="B20" s="18"/>
      <c r="C20" s="36" t="s">
        <v>18</v>
      </c>
      <c r="D20" s="36" t="s">
        <v>18</v>
      </c>
      <c r="E20" s="36" t="s">
        <v>18</v>
      </c>
      <c r="F20" s="36" t="s">
        <v>18</v>
      </c>
      <c r="H20" s="36" t="s">
        <v>18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189</v>
      </c>
      <c r="B21" s="18"/>
      <c r="C21" s="36" t="s">
        <v>18</v>
      </c>
      <c r="D21" s="36" t="s">
        <v>18</v>
      </c>
      <c r="E21" s="36" t="s">
        <v>18</v>
      </c>
      <c r="F21" s="36" t="s">
        <v>18</v>
      </c>
      <c r="H21" s="36" t="s">
        <v>18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190</v>
      </c>
      <c r="B22" s="18"/>
      <c r="C22" s="36" t="s">
        <v>18</v>
      </c>
      <c r="D22" s="36" t="s">
        <v>18</v>
      </c>
      <c r="E22" s="36" t="s">
        <v>18</v>
      </c>
      <c r="F22" s="36" t="s">
        <v>18</v>
      </c>
      <c r="H22" s="36" t="s">
        <v>18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26</v>
      </c>
      <c r="B23" s="18"/>
      <c r="C23" s="36" t="s">
        <v>18</v>
      </c>
      <c r="D23" s="36" t="s">
        <v>18</v>
      </c>
      <c r="E23" s="36" t="s">
        <v>18</v>
      </c>
      <c r="F23" s="36" t="s">
        <v>18</v>
      </c>
      <c r="H23" s="36" t="s">
        <v>18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191</v>
      </c>
      <c r="B24" s="18"/>
      <c r="C24" s="36" t="s">
        <v>18</v>
      </c>
      <c r="D24" s="36" t="s">
        <v>18</v>
      </c>
      <c r="E24" s="36" t="s">
        <v>18</v>
      </c>
      <c r="F24" s="36" t="s">
        <v>18</v>
      </c>
      <c r="H24" s="36" t="s">
        <v>18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45</v>
      </c>
      <c r="B25" s="18"/>
      <c r="C25" s="36" t="s">
        <v>18</v>
      </c>
      <c r="D25" s="36" t="s">
        <v>18</v>
      </c>
      <c r="E25" s="36" t="s">
        <v>18</v>
      </c>
      <c r="F25" s="36" t="s">
        <v>18</v>
      </c>
      <c r="H25" s="36" t="s">
        <v>18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192</v>
      </c>
      <c r="B26" s="18"/>
      <c r="C26" s="36" t="s">
        <v>18</v>
      </c>
      <c r="D26" s="36" t="s">
        <v>18</v>
      </c>
      <c r="E26" s="36" t="s">
        <v>18</v>
      </c>
      <c r="F26" s="36" t="s">
        <v>18</v>
      </c>
      <c r="H26" s="36" t="s">
        <v>18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193</v>
      </c>
      <c r="B27" s="18"/>
      <c r="C27" s="36" t="s">
        <v>18</v>
      </c>
      <c r="D27" s="36" t="s">
        <v>18</v>
      </c>
      <c r="E27" s="36" t="s">
        <v>18</v>
      </c>
      <c r="F27" s="36" t="s">
        <v>18</v>
      </c>
      <c r="H27" s="36" t="s">
        <v>18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194</v>
      </c>
      <c r="B28" s="18"/>
      <c r="C28" s="36" t="s">
        <v>18</v>
      </c>
      <c r="D28" s="36" t="s">
        <v>18</v>
      </c>
      <c r="E28" s="36" t="s">
        <v>18</v>
      </c>
      <c r="F28" s="36" t="s">
        <v>18</v>
      </c>
      <c r="H28" s="36" t="s">
        <v>18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195</v>
      </c>
      <c r="B29" s="18"/>
      <c r="C29" s="36" t="s">
        <v>18</v>
      </c>
      <c r="D29" s="36" t="s">
        <v>18</v>
      </c>
      <c r="E29" s="36" t="s">
        <v>18</v>
      </c>
      <c r="F29" s="36" t="s">
        <v>18</v>
      </c>
      <c r="H29" s="36" t="s">
        <v>18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196</v>
      </c>
      <c r="B30" s="18"/>
      <c r="C30" s="36" t="s">
        <v>18</v>
      </c>
      <c r="D30" s="36" t="s">
        <v>18</v>
      </c>
      <c r="E30" s="36" t="s">
        <v>18</v>
      </c>
      <c r="F30" s="36" t="s">
        <v>18</v>
      </c>
      <c r="H30" s="36" t="s">
        <v>18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n">
        <f aca="true">INDIRECT(CONCATENATE("'",General!B3,".xlsx'#$General.B2"))</f>
        <v>0</v>
      </c>
      <c r="B1" s="41" t="s">
        <v>18</v>
      </c>
      <c r="C1" s="40" t="s">
        <v>197</v>
      </c>
      <c r="D1" s="40" t="s">
        <v>88</v>
      </c>
      <c r="E1" s="40" t="s">
        <v>198</v>
      </c>
      <c r="F1" s="40" t="s">
        <v>199</v>
      </c>
      <c r="G1" s="40" t="s">
        <v>200</v>
      </c>
      <c r="H1" s="40" t="n">
        <f aca="false">ROWS(H2:H1001)-COUNTIF(H2:H1001,"")</f>
        <v>1</v>
      </c>
      <c r="I1" s="40" t="n">
        <f aca="false">ROWS(I2:I1001)-COUNTIF(I2:I1001,"")</f>
        <v>2</v>
      </c>
      <c r="J1" s="40" t="n">
        <f aca="false">ROWS(J2:J1001)-COUNTIF(J2:J1001,"")</f>
        <v>2</v>
      </c>
      <c r="K1" s="40" t="s">
        <v>201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'catalogue.xlsx'#'</v>
      </c>
      <c r="B2" s="41" t="s">
        <v>12</v>
      </c>
      <c r="C2" s="40" t="s">
        <v>202</v>
      </c>
      <c r="D2" s="40" t="s">
        <v>87</v>
      </c>
      <c r="E2" s="40" t="s">
        <v>203</v>
      </c>
      <c r="F2" s="40" t="s">
        <v>204</v>
      </c>
      <c r="G2" s="40" t="s">
        <v>113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>Reserve</v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B-</v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.</v>
      </c>
      <c r="C3" s="40" t="s">
        <v>205</v>
      </c>
      <c r="D3" s="40" t="s">
        <v>82</v>
      </c>
      <c r="E3" s="40" t="s">
        <v>206</v>
      </c>
      <c r="F3" s="40" t="s">
        <v>207</v>
      </c>
      <c r="G3" s="40" t="s">
        <v>109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>Promotion</v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>PE</v>
      </c>
      <c r="K3" s="42" t="n">
        <f aca="false">ROWS($K$2:$K3)</f>
        <v>2</v>
      </c>
    </row>
    <row r="4" customFormat="false" ht="12.8" hidden="false" customHeight="false" outlineLevel="0" collapsed="false">
      <c r="A4" s="40" t="n">
        <f aca="true">INDIRECT(CONCATENATE(A2,"General'",A3,"B1"))</f>
        <v>0</v>
      </c>
      <c r="C4" s="40" t="s">
        <v>208</v>
      </c>
      <c r="E4" s="40" t="s">
        <v>28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'catalogue.xlsx'#'General'.</v>
      </c>
      <c r="C5" s="40" t="s">
        <v>209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'catalogue.xlsx'#'Attributes'.</v>
      </c>
      <c r="C6" s="40" t="s">
        <v>210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'catalogue.xlsx'#'States'.</v>
      </c>
      <c r="C7" s="40" t="s">
        <v>211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'catalogue.xlsx'#'Transition types'.</v>
      </c>
      <c r="C8" s="40" t="s">
        <v>110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2020-06-09T14:27:05Z</dcterms:modified>
  <cp:revision>496</cp:revision>
  <dc:subject/>
  <dc:title/>
</cp:coreProperties>
</file>