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charts/chart2.xml" ContentType="application/vnd.openxmlformats-officedocument.drawingml.chart+xml"/>
  <Override PartName="/xl/drawings/drawing3.xml" ContentType="application/vnd.openxmlformats-officedocument.drawingml.chartshapes+xml"/>
  <Override PartName="/xl/charts/chart3.xml" ContentType="application/vnd.openxmlformats-officedocument.drawingml.chart+xml"/>
  <Override PartName="/xl/drawings/drawing4.xml" ContentType="application/vnd.openxmlformats-officedocument.drawingml.chartshapes+xml"/>
  <Override PartName="/xl/charts/chart4.xml" ContentType="application/vnd.openxmlformats-officedocument.drawingml.chart+xml"/>
  <Override PartName="/xl/drawings/drawing5.xml" ContentType="application/vnd.openxmlformats-officedocument.drawingml.chartshapes+xml"/>
  <Override PartName="/xl/charts/chart5.xml" ContentType="application/vnd.openxmlformats-officedocument.drawingml.chart+xml"/>
  <Override PartName="/xl/charts/chart6.xml" ContentType="application/vnd.openxmlformats-officedocument.drawingml.chart+xml"/>
  <Override PartName="/xl/drawings/drawing6.xml" ContentType="application/vnd.openxmlformats-officedocument.drawingml.chartshapes+xml"/>
  <Override PartName="/xl/charts/chart7.xml" ContentType="application/vnd.openxmlformats-officedocument.drawingml.chart+xml"/>
  <Override PartName="/xl/drawings/drawing7.xml" ContentType="application/vnd.openxmlformats-officedocument.drawingml.chartshapes+xml"/>
  <Override PartName="/xl/charts/chart8.xml" ContentType="application/vnd.openxmlformats-officedocument.drawingml.chart+xml"/>
  <Override PartName="/xl/drawings/drawing8.xml" ContentType="application/vnd.openxmlformats-officedocument.drawingml.chartshapes+xml"/>
  <Override PartName="/xl/charts/chart9.xml" ContentType="application/vnd.openxmlformats-officedocument.drawingml.chart+xml"/>
  <Override PartName="/xl/drawings/drawing9.xml" ContentType="application/vnd.openxmlformats-officedocument.drawingml.chartshapes+xml"/>
  <Override PartName="/xl/charts/chart10.xml" ContentType="application/vnd.openxmlformats-officedocument.drawingml.chart+xml"/>
  <Override PartName="/xl/drawings/drawing10.xml" ContentType="application/vnd.openxmlformats-officedocument.drawingml.chartshapes+xml"/>
  <Override PartName="/xl/tables/table3.xml" ContentType="application/vnd.openxmlformats-officedocument.spreadsheetml.table+xml"/>
  <Override PartName="/xl/tables/table4.xml" ContentType="application/vnd.openxmlformats-officedocument.spreadsheetml.table+xml"/>
  <Override PartName="/xl/drawings/drawing11.xml" ContentType="application/vnd.openxmlformats-officedocument.drawing+xml"/>
  <Override PartName="/xl/comments1.xml" ContentType="application/vnd.openxmlformats-officedocument.spreadsheetml.comments+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90" yWindow="555" windowWidth="19815" windowHeight="7575" tabRatio="650" activeTab="3"/>
  </bookViews>
  <sheets>
    <sheet name="Data Retrieved" sheetId="15" r:id="rId1"/>
    <sheet name="TabGraph" sheetId="5" r:id="rId2"/>
    <sheet name="Graphics" sheetId="6" r:id="rId3"/>
    <sheet name="SelectedPapers(SP) " sheetId="13" r:id="rId4"/>
    <sheet name="SP-QA" sheetId="18" r:id="rId5"/>
    <sheet name="SP-Attr" sheetId="22" r:id="rId6"/>
    <sheet name="SAEV-Taxonomy" sheetId="23" r:id="rId7"/>
  </sheets>
  <calcPr calcId="145621"/>
</workbook>
</file>

<file path=xl/calcChain.xml><?xml version="1.0" encoding="utf-8"?>
<calcChain xmlns="http://schemas.openxmlformats.org/spreadsheetml/2006/main">
  <c r="O68" i="22" l="1"/>
  <c r="O67" i="22"/>
  <c r="O66" i="22"/>
  <c r="O65" i="22"/>
  <c r="O64" i="22"/>
  <c r="O63" i="22"/>
  <c r="O62" i="22"/>
  <c r="O61" i="22"/>
  <c r="O60" i="22"/>
  <c r="O74" i="22"/>
  <c r="O73" i="22"/>
  <c r="O72" i="22"/>
  <c r="O71" i="22"/>
  <c r="F221" i="15" l="1"/>
  <c r="F220" i="15"/>
  <c r="F219" i="15"/>
  <c r="F218" i="15"/>
  <c r="E221" i="15"/>
  <c r="E220" i="15"/>
  <c r="E219" i="15"/>
  <c r="E218" i="15"/>
  <c r="D221" i="15"/>
  <c r="D220" i="15"/>
  <c r="D219" i="15"/>
  <c r="D218" i="15"/>
  <c r="C221" i="15"/>
  <c r="C220" i="15"/>
  <c r="C219" i="15"/>
  <c r="C218" i="15"/>
  <c r="C238" i="15"/>
  <c r="M68" i="22" l="1"/>
  <c r="M67" i="22"/>
  <c r="M66" i="22"/>
  <c r="M65" i="22"/>
  <c r="M64" i="22"/>
  <c r="M63" i="22"/>
  <c r="M62" i="22"/>
  <c r="M61" i="22"/>
  <c r="M60" i="22"/>
  <c r="N80" i="22" l="1"/>
  <c r="N79" i="22"/>
  <c r="N78" i="22"/>
  <c r="N77" i="22"/>
  <c r="M80" i="22"/>
  <c r="O80" i="22" s="1"/>
  <c r="M79" i="22"/>
  <c r="O79" i="22" s="1"/>
  <c r="M78" i="22"/>
  <c r="O78" i="22" s="1"/>
  <c r="M77" i="22"/>
  <c r="O77" i="22" s="1"/>
  <c r="N67" i="22" l="1"/>
  <c r="N62" i="22"/>
  <c r="N74" i="22" l="1"/>
  <c r="N73" i="22"/>
  <c r="N72" i="22"/>
  <c r="N71" i="22"/>
  <c r="N68" i="22"/>
  <c r="N66" i="22"/>
  <c r="N65" i="22"/>
  <c r="N64" i="22"/>
  <c r="N63" i="22"/>
  <c r="N61" i="22"/>
  <c r="N60" i="22"/>
  <c r="M74" i="22"/>
  <c r="M73" i="22"/>
  <c r="M72" i="22"/>
  <c r="M71" i="22"/>
  <c r="A3" i="15" l="1"/>
  <c r="A4" i="15" s="1"/>
  <c r="A5" i="15" s="1"/>
  <c r="A6" i="15" s="1"/>
  <c r="A7" i="15" s="1"/>
  <c r="A8" i="15" s="1"/>
  <c r="A9" i="15" s="1"/>
  <c r="A10" i="15" s="1"/>
  <c r="A11" i="15" s="1"/>
  <c r="A12" i="15" s="1"/>
  <c r="A13" i="15" s="1"/>
  <c r="A14" i="15" s="1"/>
  <c r="A15" i="15" s="1"/>
  <c r="A16" i="15" s="1"/>
  <c r="A17" i="15" s="1"/>
  <c r="A18" i="15" s="1"/>
  <c r="A19" i="15" s="1"/>
  <c r="A20" i="15" s="1"/>
  <c r="A21" i="15" s="1"/>
  <c r="A22" i="15" s="1"/>
  <c r="A23" i="15" s="1"/>
  <c r="A24" i="15" s="1"/>
  <c r="A25" i="15" s="1"/>
  <c r="A26" i="15" s="1"/>
  <c r="A27" i="15" s="1"/>
  <c r="A28" i="15" s="1"/>
  <c r="A29" i="15" s="1"/>
  <c r="A30" i="15" s="1"/>
  <c r="A31" i="15" s="1"/>
  <c r="A32" i="15" s="1"/>
  <c r="A33" i="15" s="1"/>
  <c r="A34" i="15" s="1"/>
  <c r="A35" i="15" s="1"/>
  <c r="A36" i="15" s="1"/>
  <c r="A37" i="15" s="1"/>
  <c r="A38" i="15" s="1"/>
  <c r="A39" i="15" s="1"/>
  <c r="A40" i="15" s="1"/>
  <c r="A41" i="15" s="1"/>
  <c r="A42" i="15" s="1"/>
  <c r="A43" i="15" s="1"/>
  <c r="A44" i="15" s="1"/>
  <c r="A45" i="15" s="1"/>
  <c r="A46" i="15" s="1"/>
  <c r="A47" i="15" s="1"/>
  <c r="A48" i="15" s="1"/>
  <c r="A49" i="15" s="1"/>
  <c r="A50" i="15" s="1"/>
  <c r="A51" i="15" s="1"/>
  <c r="A52" i="15" s="1"/>
  <c r="A53" i="15" s="1"/>
  <c r="A54" i="15" s="1"/>
  <c r="A55" i="15" s="1"/>
  <c r="A56" i="15" s="1"/>
  <c r="A57" i="15" s="1"/>
  <c r="A58" i="15" s="1"/>
  <c r="A59" i="15" s="1"/>
  <c r="A60" i="15" s="1"/>
  <c r="A61" i="15" s="1"/>
  <c r="A62" i="15" s="1"/>
  <c r="A63" i="15" s="1"/>
  <c r="A64" i="15" s="1"/>
  <c r="A65" i="15" s="1"/>
  <c r="A66" i="15" s="1"/>
  <c r="A67" i="15" s="1"/>
  <c r="A68" i="15" s="1"/>
  <c r="A69" i="15" s="1"/>
  <c r="A70" i="15" s="1"/>
  <c r="A71" i="15" s="1"/>
  <c r="A72" i="15" s="1"/>
  <c r="A73" i="15" s="1"/>
  <c r="A74" i="15" s="1"/>
  <c r="A75" i="15" s="1"/>
  <c r="A76" i="15" s="1"/>
  <c r="A77" i="15" s="1"/>
  <c r="A78" i="15" s="1"/>
  <c r="A79" i="15" s="1"/>
  <c r="A80" i="15" s="1"/>
  <c r="A81" i="15" s="1"/>
  <c r="A82" i="15" s="1"/>
  <c r="A83" i="15" s="1"/>
  <c r="A84" i="15" s="1"/>
  <c r="A85" i="15" s="1"/>
  <c r="A86" i="15" s="1"/>
  <c r="A87" i="15" s="1"/>
  <c r="A88" i="15" s="1"/>
  <c r="A89" i="15" s="1"/>
  <c r="A90" i="15" s="1"/>
  <c r="A91" i="15" s="1"/>
  <c r="A92" i="15" s="1"/>
  <c r="A93" i="15" s="1"/>
  <c r="A94" i="15" s="1"/>
  <c r="A95" i="15" s="1"/>
  <c r="A96" i="15" s="1"/>
  <c r="A97" i="15" s="1"/>
  <c r="A98" i="15" s="1"/>
  <c r="A99" i="15" s="1"/>
  <c r="A100" i="15" s="1"/>
  <c r="A101" i="15" s="1"/>
  <c r="A102" i="15" s="1"/>
  <c r="A103" i="15" s="1"/>
  <c r="A104" i="15" s="1"/>
  <c r="A105" i="15" s="1"/>
  <c r="A106" i="15" s="1"/>
  <c r="A107" i="15" s="1"/>
  <c r="A108" i="15" s="1"/>
  <c r="A109" i="15" s="1"/>
  <c r="A110" i="15" s="1"/>
  <c r="A111" i="15" s="1"/>
  <c r="A112" i="15" s="1"/>
  <c r="A113" i="15" s="1"/>
  <c r="A114" i="15" s="1"/>
  <c r="A115" i="15" s="1"/>
  <c r="A116" i="15" s="1"/>
  <c r="A117" i="15" s="1"/>
  <c r="A118" i="15" s="1"/>
  <c r="A119" i="15" s="1"/>
  <c r="A120" i="15" s="1"/>
  <c r="A121" i="15" s="1"/>
  <c r="A122" i="15" s="1"/>
  <c r="A123" i="15" s="1"/>
  <c r="A124" i="15" s="1"/>
  <c r="A125" i="15" s="1"/>
  <c r="A126" i="15" s="1"/>
  <c r="A127" i="15" s="1"/>
  <c r="A128" i="15" s="1"/>
  <c r="A129" i="15" s="1"/>
  <c r="A130" i="15" s="1"/>
  <c r="A131" i="15" s="1"/>
  <c r="A132" i="15" s="1"/>
  <c r="A133" i="15" s="1"/>
  <c r="A134" i="15" s="1"/>
  <c r="A135" i="15" s="1"/>
  <c r="A136" i="15" s="1"/>
  <c r="A137" i="15" s="1"/>
  <c r="A138" i="15" s="1"/>
  <c r="A139" i="15" s="1"/>
  <c r="A140" i="15" s="1"/>
  <c r="A141" i="15" s="1"/>
  <c r="A142" i="15" s="1"/>
  <c r="A143" i="15" s="1"/>
  <c r="A144" i="15" s="1"/>
  <c r="A145" i="15" s="1"/>
  <c r="A146" i="15" s="1"/>
  <c r="A147" i="15" s="1"/>
  <c r="A148" i="15" s="1"/>
  <c r="A149" i="15" s="1"/>
  <c r="A150" i="15" s="1"/>
  <c r="A151" i="15" s="1"/>
  <c r="A152" i="15" s="1"/>
  <c r="A153" i="15" s="1"/>
  <c r="A154" i="15" s="1"/>
  <c r="A155" i="15" s="1"/>
  <c r="A156" i="15" s="1"/>
  <c r="A157" i="15" s="1"/>
  <c r="A158" i="15" s="1"/>
  <c r="A159" i="15" s="1"/>
  <c r="A160" i="15" s="1"/>
  <c r="A161" i="15" s="1"/>
  <c r="A162" i="15" s="1"/>
  <c r="A163" i="15" s="1"/>
  <c r="A164" i="15" s="1"/>
  <c r="A165" i="15" s="1"/>
  <c r="A166" i="15" s="1"/>
  <c r="A167" i="15" s="1"/>
  <c r="A168" i="15" s="1"/>
  <c r="A169" i="15" s="1"/>
  <c r="A170" i="15" s="1"/>
  <c r="A171" i="15" s="1"/>
  <c r="A172" i="15" s="1"/>
  <c r="A173" i="15" s="1"/>
  <c r="A174" i="15" s="1"/>
  <c r="A175" i="15" s="1"/>
  <c r="A176" i="15" s="1"/>
  <c r="A177" i="15" s="1"/>
  <c r="A178" i="15" s="1"/>
  <c r="A179" i="15" s="1"/>
  <c r="A180" i="15" s="1"/>
  <c r="A181" i="15" s="1"/>
  <c r="A182" i="15" s="1"/>
  <c r="A183" i="15" s="1"/>
  <c r="A184" i="15" s="1"/>
  <c r="A185" i="15" s="1"/>
  <c r="A186" i="15" s="1"/>
  <c r="A187" i="15" s="1"/>
  <c r="A188" i="15" s="1"/>
  <c r="A189" i="15" s="1"/>
  <c r="A190" i="15" s="1"/>
  <c r="A191" i="15" s="1"/>
  <c r="A192" i="15" s="1"/>
  <c r="A193" i="15" s="1"/>
  <c r="A194" i="15" s="1"/>
  <c r="A195" i="15" s="1"/>
  <c r="A196" i="15" s="1"/>
  <c r="A197" i="15" s="1"/>
  <c r="A198" i="15" s="1"/>
  <c r="A199" i="15" s="1"/>
  <c r="A200" i="15" s="1"/>
  <c r="A201" i="15" s="1"/>
  <c r="A202" i="15" s="1"/>
  <c r="A203" i="15" s="1"/>
  <c r="A204" i="15" s="1"/>
  <c r="A205" i="15" s="1"/>
  <c r="A206" i="15" s="1"/>
  <c r="A207" i="15" s="1"/>
  <c r="A208" i="15" s="1"/>
  <c r="A209" i="15" s="1"/>
  <c r="A210" i="15" s="1"/>
  <c r="A211" i="15" s="1"/>
  <c r="A212" i="15" s="1"/>
  <c r="D18" i="5" l="1"/>
  <c r="C237" i="15"/>
  <c r="D17" i="5" s="1"/>
  <c r="C236" i="15"/>
  <c r="D16" i="5" s="1"/>
  <c r="C235" i="15"/>
  <c r="D15" i="5" s="1"/>
  <c r="C234" i="15"/>
  <c r="D14" i="5" s="1"/>
  <c r="E4" i="5"/>
  <c r="E7" i="5"/>
  <c r="E5" i="5"/>
  <c r="E6" i="5"/>
  <c r="D4" i="5"/>
  <c r="D7" i="5"/>
  <c r="D5" i="5"/>
  <c r="D6" i="5"/>
  <c r="C4" i="5" l="1"/>
  <c r="C6" i="5"/>
  <c r="C5" i="5"/>
  <c r="C7" i="5"/>
  <c r="F4" i="5"/>
  <c r="F6" i="5"/>
  <c r="F5" i="5"/>
  <c r="F7" i="5"/>
  <c r="C239" i="15"/>
  <c r="D222" i="15"/>
  <c r="D8" i="5" s="1"/>
  <c r="J15" i="5" s="1"/>
  <c r="C222" i="15"/>
  <c r="E222" i="15"/>
  <c r="E8" i="5" s="1"/>
  <c r="J17" i="5" s="1"/>
  <c r="F222" i="15"/>
  <c r="G221" i="15"/>
  <c r="F228" i="15" s="1"/>
  <c r="G218" i="15"/>
  <c r="F225" i="15" s="1"/>
  <c r="G220" i="15"/>
  <c r="F227" i="15" s="1"/>
  <c r="G219" i="15"/>
  <c r="F226" i="15" s="1"/>
  <c r="C8" i="5" l="1"/>
  <c r="C227" i="15"/>
  <c r="C225" i="15"/>
  <c r="C226" i="15"/>
  <c r="C228" i="15"/>
  <c r="F8" i="5"/>
  <c r="H218" i="15"/>
  <c r="H6" i="5" s="1"/>
  <c r="G6" i="5"/>
  <c r="H219" i="15"/>
  <c r="H5" i="5" s="1"/>
  <c r="G5" i="5"/>
  <c r="H221" i="15"/>
  <c r="H4" i="5" s="1"/>
  <c r="G4" i="5"/>
  <c r="H220" i="15"/>
  <c r="H7" i="5" s="1"/>
  <c r="G7" i="5"/>
  <c r="G222" i="15"/>
  <c r="F229" i="15" s="1"/>
  <c r="C229" i="15" l="1"/>
  <c r="H222" i="15"/>
  <c r="H8" i="5" s="1"/>
  <c r="G8" i="5"/>
  <c r="J12" i="5" s="1"/>
  <c r="J13" i="5" s="1"/>
  <c r="J14" i="5" s="1"/>
  <c r="J16" i="5" s="1"/>
  <c r="J18" i="5" s="1"/>
  <c r="J19" i="5" s="1"/>
  <c r="D19" i="5" l="1"/>
</calcChain>
</file>

<file path=xl/comments1.xml><?xml version="1.0" encoding="utf-8"?>
<comments xmlns="http://schemas.openxmlformats.org/spreadsheetml/2006/main">
  <authors>
    <author>Joao Werther</author>
  </authors>
  <commentList>
    <comment ref="M4" authorId="0">
      <text>
        <r>
          <rPr>
            <b/>
            <sz val="9"/>
            <color indexed="81"/>
            <rFont val="Tahoma"/>
            <family val="2"/>
          </rPr>
          <t>Joao Werther:</t>
        </r>
        <r>
          <rPr>
            <sz val="9"/>
            <color indexed="81"/>
            <rFont val="Tahoma"/>
            <family val="2"/>
          </rPr>
          <t xml:space="preserve">
Code-based evolution metrics</t>
        </r>
      </text>
    </comment>
    <comment ref="M19" authorId="0">
      <text>
        <r>
          <rPr>
            <b/>
            <sz val="9"/>
            <color indexed="81"/>
            <rFont val="Tahoma"/>
            <family val="2"/>
          </rPr>
          <t>Joao Werther:</t>
        </r>
        <r>
          <rPr>
            <sz val="9"/>
            <color indexed="81"/>
            <rFont val="Tahoma"/>
            <family val="2"/>
          </rPr>
          <t xml:space="preserve">
SA comparison between distinct products</t>
        </r>
      </text>
    </comment>
    <comment ref="M42" authorId="0">
      <text>
        <r>
          <rPr>
            <b/>
            <sz val="9"/>
            <color indexed="81"/>
            <rFont val="Tahoma"/>
            <charset val="1"/>
          </rPr>
          <t>Joao Werther:</t>
        </r>
        <r>
          <rPr>
            <sz val="9"/>
            <color indexed="81"/>
            <rFont val="Tahoma"/>
            <charset val="1"/>
          </rPr>
          <t xml:space="preserve">
Allows views creation by user</t>
        </r>
      </text>
    </comment>
    <comment ref="M55" authorId="0">
      <text>
        <r>
          <rPr>
            <b/>
            <sz val="9"/>
            <color indexed="81"/>
            <rFont val="Tahoma"/>
            <charset val="1"/>
          </rPr>
          <t>Joao Werther:</t>
        </r>
        <r>
          <rPr>
            <sz val="9"/>
            <color indexed="81"/>
            <rFont val="Tahoma"/>
            <charset val="1"/>
          </rPr>
          <t xml:space="preserve">
SA ADD</t>
        </r>
      </text>
    </comment>
  </commentList>
</comments>
</file>

<file path=xl/sharedStrings.xml><?xml version="1.0" encoding="utf-8"?>
<sst xmlns="http://schemas.openxmlformats.org/spreadsheetml/2006/main" count="2196" uniqueCount="768">
  <si>
    <t>TOTAL</t>
  </si>
  <si>
    <t>SAVE: Software architecture visualization and evaluation</t>
  </si>
  <si>
    <t>A systematic review of software architecture visualization techniques</t>
  </si>
  <si>
    <t>The SAVE tool and process applied to ground software development at JHU/APL: An experience report on technology infusion</t>
  </si>
  <si>
    <t>Development of a methodology, software-suite and service for supporting software architecture reconstruction</t>
  </si>
  <si>
    <t>ECITY: A tool to track software structural changes using an evolving city</t>
  </si>
  <si>
    <t>Understanding software architectures by visualization - An experiment with graphical elements</t>
  </si>
  <si>
    <t>Architectural Decision Modeling with Reuse: Challenges and Opportunities</t>
  </si>
  <si>
    <t>eCITY+: A Tool to Analyze Software Architectural Relations Through Interactive Visual Support</t>
  </si>
  <si>
    <t>DUP</t>
  </si>
  <si>
    <t>E1</t>
  </si>
  <si>
    <t>E3</t>
  </si>
  <si>
    <t>E2</t>
  </si>
  <si>
    <t>E4</t>
  </si>
  <si>
    <t>E5</t>
  </si>
  <si>
    <t>Title</t>
  </si>
  <si>
    <t>Source</t>
  </si>
  <si>
    <t>Author(s)</t>
  </si>
  <si>
    <t>Year</t>
  </si>
  <si>
    <t>Pages</t>
  </si>
  <si>
    <t>Search Effectiveness</t>
  </si>
  <si>
    <t>Total</t>
  </si>
  <si>
    <t>SAVE: Software Architecture Visualization and Evaluation</t>
  </si>
  <si>
    <t>EVA: A Tool for Visualizing Software Architectural Evolution</t>
  </si>
  <si>
    <t>Run-Time Monitoring and Real-Time Visualization of Software Architectures</t>
  </si>
  <si>
    <t>Understanding Software Architectures by Visualization--An Experiment with Graphical Elements</t>
  </si>
  <si>
    <t>Development of a Methodology, Software -- Suite and Service for Supporting Software Architecture Reconstruction</t>
  </si>
  <si>
    <t>Visualizing historical data using spectrographs</t>
  </si>
  <si>
    <t>Fused data-centric visualizations for software evolution environments</t>
  </si>
  <si>
    <t>Visualizing the evolution of Web services using formal concept analysis</t>
  </si>
  <si>
    <t>The SAVE Tool and Process Applied to Ground Software Development at JHU/APL: An Experience Report on Technology Infusion</t>
  </si>
  <si>
    <t>Model-Based Software Architecture Evolution and Evaluation</t>
  </si>
  <si>
    <t>Evolve: tool support for architecture evolution</t>
  </si>
  <si>
    <t>Critic Authoring Templates for Specifying Domain-Specific Visual Language Tool Critics</t>
  </si>
  <si>
    <t>An approach for collaborative code reviews using multi-touch technology</t>
  </si>
  <si>
    <t>A method for modeling aspect-oriented dynamic software architecture</t>
  </si>
  <si>
    <t>Automatic detecting code cooperation</t>
  </si>
  <si>
    <t>Evolving object oriented design to improve code traceability</t>
  </si>
  <si>
    <t>An Approach based on Bigraphical Reactive Systems to Check Architectural Instance Conforming to its Style</t>
  </si>
  <si>
    <t>Is it possible to decorate graphical software design and architecture models with qualitative Information?-An experiment</t>
  </si>
  <si>
    <t>Analyzing the evolutionary history of the logical design of object-oriented software</t>
  </si>
  <si>
    <t>Remodularization analysis using semantic clustering</t>
  </si>
  <si>
    <t>Reverse engineering a large component-based software product</t>
  </si>
  <si>
    <t>Using Graph Rewriting Systems for Automating Software Evolution Activities</t>
  </si>
  <si>
    <t>C</t>
  </si>
  <si>
    <t>J</t>
  </si>
  <si>
    <t>Reference Label</t>
  </si>
  <si>
    <t>IEEE Xplore</t>
  </si>
  <si>
    <t>Engineering Village</t>
  </si>
  <si>
    <t>Scopus</t>
  </si>
  <si>
    <t>ACM Digital Library</t>
  </si>
  <si>
    <t>Author</t>
  </si>
  <si>
    <t>Nam, D., Lee, Y.K. and Medvidovic, N.</t>
  </si>
  <si>
    <t>Proc. IEEE/ACM 40th Int. Conf. Software Engineering: Companion (ICSE-Companion), pp. 53-56 </t>
  </si>
  <si>
    <t>Santos, G., Valente, M.T. and Anquetil, N.</t>
  </si>
  <si>
    <t>Proc. and Reverse Engineering (CSMR-WCRE) 2014 Software Evolution Week - IEEE Conf. Software Maintenance, Reengineering, pp. 224-233 </t>
  </si>
  <si>
    <t>Dragomir, A. and Lichter, H.</t>
  </si>
  <si>
    <t>Vol. 1Proc. 20th Asia-Pacific Software Engineering Conf. (APSEC), pp. 396-403 </t>
  </si>
  <si>
    <t>Müller, S., Würsch, M., Fritz, T. and Gall, H.C.</t>
  </si>
  <si>
    <t>Proc. 5th Int. Workshop Co-operative and Human Aspects of Software Engineering (CHASE), pp. 93-99 </t>
  </si>
  <si>
    <t>McVeigh, A., Kramer, J. and Magee, J.</t>
  </si>
  <si>
    <t>Proc. 33rd Int. Conf. Software Engineering (ICSE), pp. 1040-1042 </t>
  </si>
  <si>
    <t>Schrettner, L., Hegedus, P., Ferenc, R., Fulop, L.J. and Bakota, T.</t>
  </si>
  <si>
    <t>Proc. 14th European Conf. Software Maintenance and Reengineering, pp. 190-193 </t>
  </si>
  <si>
    <t>Wang, L., Zhang, G., Zhu, J. and Wu, J.</t>
  </si>
  <si>
    <t>Proc. 5th Int. Conf. Computer Science Education, pp. 85-90 </t>
  </si>
  <si>
    <t>Ali, N.M., Hosking, J., Huh, J. and Grundy, J.</t>
  </si>
  <si>
    <t>Proc. Australian Software Engineering Conf, pp. 81-90 </t>
  </si>
  <si>
    <t>Duszynski, S., Knodel, J. and Lindvall, M.</t>
  </si>
  <si>
    <t>Proc. 13th European Conf. Software Maintenance and Reengineering, pp. 323-324 </t>
  </si>
  <si>
    <t>Chang, Z., Mao, X. and Qi, Z.</t>
  </si>
  <si>
    <t>Proc. First Joint IEEE/IFIP Symp. Theoretical Aspects of Software Engineering (TASE '07), pp. 57-66 </t>
  </si>
  <si>
    <t>Stratton, W.C., Sibol, D.E., Lindvall, M. and Costa, P.</t>
  </si>
  <si>
    <t>Knodel, J., Muthig, D. and Naab, M.</t>
  </si>
  <si>
    <t>Proc. 13th Working Conf. Reverse Engineering, pp. 39-50 </t>
  </si>
  <si>
    <t>Maweed, Y., Bouneffa, M., Sack, P.M.O.O. and Basson, H.</t>
  </si>
  <si>
    <t>Vol. 2Proc. 2nd Int. Conf. Information Communication Technologies, pp. 2831-2836 </t>
  </si>
  <si>
    <t>Aversano, L., Bruno, M., Penta, M.D., Falanga, A. and Scognamiglio, R.</t>
  </si>
  <si>
    <t>Proc. Eighth Int. Workshop Principles of Software Evolution (IWPSE'05), pp. 57-60 </t>
  </si>
  <si>
    <t>Hassan, A.E., Wu, J. and Holt, R.C.</t>
  </si>
  <si>
    <t>Proc. 11th IEEE Int. Software Metrics Symp. (METRICS'05), pp. 10 pp.-31 </t>
  </si>
  <si>
    <t>Xing, Z. and Stroulia, E.</t>
  </si>
  <si>
    <t>Wu, L., Sahraoui, H. and Valtchev, P.</t>
  </si>
  <si>
    <t>Proc. 11th Asia-Pacific Software Engineering Conf, pp. 204-211 </t>
  </si>
  <si>
    <t>Bratthall, L. and Wohlin, C.</t>
  </si>
  <si>
    <t>Jahnke, J.H., Muller, H.A., Walenstein, A., Mansurov, N. and Wong, K.</t>
  </si>
  <si>
    <t>Proc. 10th Int. Workshop Program Comprehension, pp. 187-196 </t>
  </si>
  <si>
    <t>Favre, J.-.., Duclos, F., Estublier, J., Sanlaville, R. and Auffret, J.-..</t>
  </si>
  <si>
    <t>Proc. Fifth European Conf. Software Maintenance and Reengineering, pp. 95-104 </t>
  </si>
  <si>
    <t>Antoniol, G., Potrich, A., Tonella, P. and Fiutem, R.</t>
  </si>
  <si>
    <t>Proc. Seventh Int. Workshop Program Comprehension, pp. 151-160 </t>
  </si>
  <si>
    <t>IEEE Transactions on Software Engineering, Vol. 31(10), pp. 850-868 </t>
  </si>
  <si>
    <t>IEEE Transactions on Software Engineering, Vol. 28(12), pp. 1181-1193 </t>
  </si>
  <si>
    <t>Proceedings of the 40th International Conference on Software Engineering: Companion Proceeedings, pp. 53-56 </t>
  </si>
  <si>
    <t>Salvaneschi, P.</t>
  </si>
  <si>
    <t>Modeling of Information Systems As Systems of Systems Through DSM</t>
  </si>
  <si>
    <t>Proceedings of the 4th International Workshop on Software Engineering for Systems-of-Systems, pp. 8-11 </t>
  </si>
  <si>
    <t>Khan, T., Humayoun, S.R., Amrhein, K., Barthel, H., Ebert, A. and Liggesmeyer, P.</t>
  </si>
  <si>
    <t>Proceedings of the 2014 European Conference on Software Architecture Workshops, pp. 36:1-36:4 </t>
  </si>
  <si>
    <t>Kim, W., Chung, S. and Endicott-Popovsky, B.</t>
  </si>
  <si>
    <t>Software Architecture Model Driven Reverse Engineering Approach to Open Source Software Development</t>
  </si>
  <si>
    <t>Proceedings of the 3rd Annual Conference on Research in Information Technology, pp. 9-14 </t>
  </si>
  <si>
    <t>Nord, R.L., Ozkaya, I., Sangwan, R.S. and Koontz, R.J.</t>
  </si>
  <si>
    <t>Architectural Dependency Analysis to Understand Rework Costs for Safety-critical Systems</t>
  </si>
  <si>
    <t>Companion Proceedings of the 36th International Conference on Software Engineering, pp. 185-194 </t>
  </si>
  <si>
    <t>Windmüller, S., Neubauer, J., Steffen, B., Howar, F. and Bauer, O.</t>
  </si>
  <si>
    <t>Active Continuous Quality Control</t>
  </si>
  <si>
    <t>Proceedings of the 16th International ACM Sigsoft Symposium on Component-based Software Engineering, pp. 111-120 </t>
  </si>
  <si>
    <t>Breiner, K., Seissler, M., Meixner, G., Forbrig, P., Seffah, A. and Klöckner, K.</t>
  </si>
  <si>
    <t>PEICS: Towards HCI Patterns into Engineering of Interactive Systems</t>
  </si>
  <si>
    <t>Proceedings of the 1st International Workshop on Pattern-Driven Engineering of Interactive Computing Systems, pp. 1-3 </t>
  </si>
  <si>
    <t>Nowak, M., Pautasso, C. and Zimmermann, O.</t>
  </si>
  <si>
    <t>Proceedings of the 2010 ICSE Workshop on Sharing and Reusing Architectural Knowledge, pp. 13-20 </t>
  </si>
  <si>
    <t>Shahin, M., Liang, P. and Khayyambashi, M.R.</t>
  </si>
  <si>
    <t>Improving Understandability of Architecture Design Through Visualization of Architectural Design Decision</t>
  </si>
  <si>
    <t>Proceedings of the 2010 ICSE Workshop on Sharing and Reusing Architectural Knowledge, pp. 88-95 </t>
  </si>
  <si>
    <t>Nistor, E.C. and Hoek, A.v.d.</t>
  </si>
  <si>
    <t>Explicit Concern-Driven Development with ArchEvol</t>
  </si>
  <si>
    <t>Proceedings of the 2009 IEEE/ACM International Conference on Automated Software Engineering, pp. 185-196 </t>
  </si>
  <si>
    <t>Zhou, Y.</t>
  </si>
  <si>
    <t>A Runtime Architecture-based Approach for the Dynamic Evolution of Distributed Component-based Systems</t>
  </si>
  <si>
    <t>Companion of the 30th International Conference on Software Engineering, pp. 979-982 </t>
  </si>
  <si>
    <t>Gibbs, C., Proctor, J. and Coady, Y.</t>
  </si>
  <si>
    <t>Surrendering to the Need for Speed While Maintaining Visibility in Adverse Code Conditions</t>
  </si>
  <si>
    <t>Proceedings of the 3rd Workshop on Linking Aspect Technology and Evolution </t>
  </si>
  <si>
    <t>Diehl, S.</t>
  </si>
  <si>
    <t>Software Visualization</t>
  </si>
  <si>
    <t>Proceedings of the 27th International Conference on Software Engineering, pp. 718-719 </t>
  </si>
  <si>
    <t>Anderson, G.E., Graham, T.C.N. and Wright, T.N.</t>
  </si>
  <si>
    <t>Dragonfly: Linking Conceptual and Implementation Architectures of Multiuser Interactive Systems</t>
  </si>
  <si>
    <t>Proceedings of the 22Nd International Conference on Software Engineering, pp. 252-261 </t>
  </si>
  <si>
    <t>De Michelis, G., Dubois, E., Jarke, M., Matthes, F., Mylopoulos, J., Schmidt, J.W., Woo, C. and Yu, E.</t>
  </si>
  <si>
    <t>A Three-faceted View of Information Systems</t>
  </si>
  <si>
    <t>Commun. ACM, Vol. 41(12), pp. 64-70 </t>
  </si>
  <si>
    <t>Shahin, M., Liang, P. and Babar, M.A.</t>
  </si>
  <si>
    <t>Run-time monitoring and real-time visualization of software architectures</t>
  </si>
  <si>
    <t>Servant, F. and Jones, J.A.</t>
  </si>
  <si>
    <t>History slicing: Assisting code-evolution tasks</t>
  </si>
  <si>
    <t>Proceedings of the ACM SIGSOFT 20th International Symposium on the Foundations of Software Engineering, FSE 2012, pp. Assoc. Comput. Mach., Spec. Interest; Group Softw. Eng. (ACM SIGSOFT) -  </t>
  </si>
  <si>
    <t>Proceedings of the European Conference on Software Maintenance and Reengineering, CSMR, pp. 190 - 193 </t>
  </si>
  <si>
    <t>ICCSE 2010 - 5th International Conference on Computer Science and Education, Final Program and Book of Abstracts, pp. 85 - 90 </t>
  </si>
  <si>
    <t>Improving understandability of architecture design through visualization of architectural design decision</t>
  </si>
  <si>
    <t>Proceedings - International Conference on Software Engineering, pp. 88 - 95 </t>
  </si>
  <si>
    <t>Proceedings of the European Conference on Software Maintenance and Reengineering, CSMR, pp. 323 - 324 </t>
  </si>
  <si>
    <t>Software visualization</t>
  </si>
  <si>
    <t>Hua, H.</t>
  </si>
  <si>
    <t>Software evolution based on software architecture</t>
  </si>
  <si>
    <t>Proceedings - The Fourth International Conference on Computer and Information Technology (CIT 2004), pp. 1092 - 1097 </t>
  </si>
  <si>
    <t>Tu, Q. and Godfrey, M.</t>
  </si>
  <si>
    <t>An integrated approach for studying architectural evolution</t>
  </si>
  <si>
    <t>Schauer, R. and Keller, R.K.</t>
  </si>
  <si>
    <t>Pattern visualization for software comprehension</t>
  </si>
  <si>
    <t>Program Comprehension, Workshop Proceedings, pp. 4 - 12 </t>
  </si>
  <si>
    <t>Ng, K., Kramer, J. and Magee, J.</t>
  </si>
  <si>
    <t>CASE tool for software architecture design</t>
  </si>
  <si>
    <t>Journal of Systems and Software, Vol. 94, pp. 161 - 185 </t>
  </si>
  <si>
    <t>Proceedings - Asia-Pacific Software Engineering Conference, APSEC, Vol. 1, pp. 396 - 403 </t>
  </si>
  <si>
    <t>Proceedings - International Software Metrics Symposium, Vol. 2005, pp. 281 - 290 </t>
  </si>
  <si>
    <t>Automated Software Engineering, Vol. 3(3-4), pp. 261 - 284 </t>
  </si>
  <si>
    <t>Escobar, D., Cardenas, D., Amarillo, R., Castro, E., Garces, K., Parra, C. and Casallas, R.</t>
  </si>
  <si>
    <t>Towards the understanding and evolution of monolithic applications as microservices</t>
  </si>
  <si>
    <t>Proceedings of the 2016 42nd Latin American Computing Conference, CLEI 2016 </t>
  </si>
  <si>
    <t>Servant, F. and Jones, J.</t>
  </si>
  <si>
    <t>Proceedings of the ACM SIGSOFT 20th International Symposium on the Foundations of Software Engineering, FSE 2012 </t>
  </si>
  <si>
    <t>Schrettner, L., Hegedüs, P., Ferenc, R., Fülöp, L. and Bakota, T.</t>
  </si>
  <si>
    <t>Proceedings of the European Conference on Software Maintenance and Reengineering, CSMR, pp. 190-193 </t>
  </si>
  <si>
    <t>ICCSE 2010 - 5th International Conference on Computer Science and Education, Final Program and Book of Abstracts, pp. 85-90 </t>
  </si>
  <si>
    <t>Proceedings of the European Conference on Software Maintenance and Reengineering, CSMR, pp. 323-324 </t>
  </si>
  <si>
    <t>Emerging Methods, Technologies, and Process Management in Software Engineering</t>
  </si>
  <si>
    <t>Lungu, M. and Lanza, M.</t>
  </si>
  <si>
    <t>Exploring inter-module relationships in evolving software systems</t>
  </si>
  <si>
    <t>Proceedings of the European Conference on Software Maintenance and Reengineering, CSMR, pp. 91-100 </t>
  </si>
  <si>
    <t>Stratton, W., Sibol, D., Lindvall, M. and Costa, P.</t>
  </si>
  <si>
    <t>Proceedings - International Conference on Software Engineering, pp. 187-193 </t>
  </si>
  <si>
    <t>Proceedings - 27th International Conference on Software Engineering, ICSE05, pp. 718-719 </t>
  </si>
  <si>
    <t>Proceedings - The Fourth International Conference on Computer and Information Technology (CIT 2004), pp. 1092-1097 </t>
  </si>
  <si>
    <t>Fischer, M., Pinzger, M. and Gall, H.</t>
  </si>
  <si>
    <t>Analyzing and Relating Bug Report Data for Feature Tracking</t>
  </si>
  <si>
    <t>Reverse Engineering - Working Conference Proceedings, pp. 90-99 </t>
  </si>
  <si>
    <t>Is it possible to decorate graphical software design and architecture models with qualitative information? - An experiment</t>
  </si>
  <si>
    <t>Godfrey, M. and Tu, Q.</t>
  </si>
  <si>
    <t>Growth, Evolution, and Structural Change in Open Source Software</t>
  </si>
  <si>
    <t>International Workshop on Principles of Software Evolution (IWPSE), pp. 103-106 </t>
  </si>
  <si>
    <t>Program Comprehension, Workshop Proceedings, pp. 4-12 </t>
  </si>
  <si>
    <t>A CASE tool for software architecture design</t>
  </si>
  <si>
    <t>Proceedings - Asia-Pacific Software Engineering Conference, APSEC, Vol. 1, pp. 396-403 </t>
  </si>
  <si>
    <t>Automated Software Engineering, Vol. 3(3-4), pp. 261-284 </t>
  </si>
  <si>
    <t>Duplicated papers</t>
  </si>
  <si>
    <t>Proceedings - IEEE Workshop on Program Comprehension, Vol. 2002-January, pp. 127-136 </t>
  </si>
  <si>
    <t>Type (C/J/B)</t>
  </si>
  <si>
    <t>B</t>
  </si>
  <si>
    <t>A</t>
  </si>
  <si>
    <t>NA</t>
  </si>
  <si>
    <t>R</t>
  </si>
  <si>
    <t>Lindvall, M., Becker, M., Tenev, V., Duszynski, S. and Hinchey, M.</t>
  </si>
  <si>
    <t>Good change and bad change: An analysis perspective on software evolution</t>
  </si>
  <si>
    <t>Architectural dependency analysis to understand rework costs for safety-critical systems</t>
  </si>
  <si>
    <t>36th International Conference on Software Engineering, ICSE Companion 2014 - Proceedings, pp. 185 - 194 </t>
  </si>
  <si>
    <t>Khan, T., Barthel, H., Ebert, A. and Liggesmeyer, P.</t>
  </si>
  <si>
    <t>IEEE International Conference on Software Maintenance, ICSM, pp. 492 - 495 </t>
  </si>
  <si>
    <t>Proceedings of the European Conference on Software Maintenance and Reengineering, CSMR, pp. 91 - 100 </t>
  </si>
  <si>
    <t>Zhiming, C., Xinjun, M. and Zhichang, Q.</t>
  </si>
  <si>
    <t>An approach based on bigraphical reactive systems to check architectural instance conforming to its style</t>
  </si>
  <si>
    <t>First Joint IEEE/IFIP Symposium on Theoretical Aspects of Software Engineering, TASE '07, pp. 57 - 66 </t>
  </si>
  <si>
    <t>Proceedings - International Conference on Software Engineering, pp. 187 - 193 </t>
  </si>
  <si>
    <t>Kapser, C.J. and Godfrey, M.W.</t>
  </si>
  <si>
    <t>Supporting the analysis of clones in software systems: A case study</t>
  </si>
  <si>
    <t>Bril, R.J., Krikhaar, R.L. and Postma, A.</t>
  </si>
  <si>
    <t>Architectural support in industry: A reflection using C-POSH</t>
  </si>
  <si>
    <t>Reverse Engineering - Working Conference Proceedings, pp. 90 - 99 </t>
  </si>
  <si>
    <t>Hassan, A. and Holt, R.</t>
  </si>
  <si>
    <t>Towards a better understanding of Web applications</t>
  </si>
  <si>
    <t>Proceedings - 3rd International Workshop on Web Site Evolution, WSE 2001, pp. 112 - 116 </t>
  </si>
  <si>
    <t>Lecture Notes in Computer Science (including subseries Lecture Notes in Artificial Intelligence and Lecture Notes in Bioinformatics), Vol. 9960 LNCS, pp. 90 - 112 </t>
  </si>
  <si>
    <t>Journal of Software Maintenance and Evolution, Vol. 18(2), pp. 61 - 82 </t>
  </si>
  <si>
    <t>Journal of Software Maintenance and Evolution, Vol. 17(1 SPEC. ISS.), pp. 3 - 25 </t>
  </si>
  <si>
    <t>Proceedings - IEEE Workshop on Program Comprehension, Vol. 2002-January, pp. 127 - 136 </t>
  </si>
  <si>
    <t>Ord</t>
  </si>
  <si>
    <t>Status (R/NA/A/D)</t>
  </si>
  <si>
    <t>D10</t>
  </si>
  <si>
    <t>D11</t>
  </si>
  <si>
    <t>D12</t>
  </si>
  <si>
    <t>D13</t>
  </si>
  <si>
    <t>D14</t>
  </si>
  <si>
    <t>D16</t>
  </si>
  <si>
    <t>D15</t>
  </si>
  <si>
    <t>D17</t>
  </si>
  <si>
    <t>D18</t>
  </si>
  <si>
    <t>D19</t>
  </si>
  <si>
    <t>D20</t>
  </si>
  <si>
    <t>D21</t>
  </si>
  <si>
    <t>D22</t>
  </si>
  <si>
    <t>D23</t>
  </si>
  <si>
    <t>D</t>
  </si>
  <si>
    <t>Records identified through database searching</t>
  </si>
  <si>
    <t>Records after duplicates removed</t>
  </si>
  <si>
    <t>Records screened</t>
  </si>
  <si>
    <t>Records excluded</t>
  </si>
  <si>
    <t>Full-text articles assessed for eligibility</t>
  </si>
  <si>
    <t>Full-text articles excluded, with reasons</t>
  </si>
  <si>
    <t>Studies included in qualitative synthesis</t>
  </si>
  <si>
    <t>Studies included in quantitative synthesis (meta-analysis)</t>
  </si>
  <si>
    <t>PRISMA FLOW DIAGRAM (numbers)</t>
  </si>
  <si>
    <t>Klein, John and Gorton, Ian</t>
  </si>
  <si>
    <t>Design Assistant for NoSQL Technology Selection</t>
  </si>
  <si>
    <t>Proceedings of the 1st International Workshop on Future of Software Architecture Design Assistants (FoSADA '15), pp. 7--12, ACM, New York, NY, USA</t>
  </si>
  <si>
    <t>Runtime Performance Challenges in Big Data Systems</t>
  </si>
  <si>
    <t>Proceedings of the 2015 Workshop on Challenges in Performance Methods for Software Development (WOSP '15), pp. 17--22, ACM, New York, NY, USA</t>
  </si>
  <si>
    <t>Osman, Mohd Hafeez and Chaudron, Michel R.V. and Van Der Putten, Peter</t>
  </si>
  <si>
    <t>Interactive scalable abstraction of reverse engineered UML class diagrams</t>
  </si>
  <si>
    <t>Proceedings - Asia-Pacific Software Engineering Conference (APSEC), PP.159--166, Elsevier, Jeju Island, Korea, Republic of</t>
  </si>
  <si>
    <t>Graham, T. C. Nicholas and Urnes, Tore</t>
  </si>
  <si>
    <t>Linguistic Support for the Evolutionary Design of Software Architectures</t>
  </si>
  <si>
    <t>Proceedings of the 18th International Conference on Software Engineering (ICSE '96), pp.418--427, IEEE Computer Society, Washington, DC, USA</t>
  </si>
  <si>
    <t>T. Takeshita and N. Mii</t>
  </si>
  <si>
    <t>CASE technologies created in Japan</t>
  </si>
  <si>
    <t>Proceedings Seventh International Workshop on Computer-Aided Software Engineering, pp.226--233</t>
  </si>
  <si>
    <t>De Lucia,A. and Ferrucci,F. and Tortora,G. and Tucci,M.</t>
  </si>
  <si>
    <t>Emerging Methods, Technologies, and Process Management in Software Engineering, p.1--276</t>
  </si>
  <si>
    <t>D01</t>
  </si>
  <si>
    <t>D07</t>
  </si>
  <si>
    <t>D08</t>
  </si>
  <si>
    <t>D02</t>
  </si>
  <si>
    <t>D04</t>
  </si>
  <si>
    <t>D05</t>
  </si>
  <si>
    <t>D06</t>
  </si>
  <si>
    <t>D09</t>
  </si>
  <si>
    <t>K. Littlejohn, M.V. DelPrincipe and J.D. Preston</t>
  </si>
  <si>
    <t>Embedded information system re-engineering</t>
  </si>
  <si>
    <t>IEEE Aerospace and Electronic Systems Magazine, vol. 31 , issue 11 , pp.3--7, Nov. 2000</t>
  </si>
  <si>
    <t>D03</t>
  </si>
  <si>
    <t>Proc. 31st IEEE Software Engineering Workshop (SEW 2007), pp. 187--193 </t>
  </si>
  <si>
    <t>Tool</t>
  </si>
  <si>
    <t>Environment</t>
  </si>
  <si>
    <t>Technique</t>
  </si>
  <si>
    <t>Q1</t>
  </si>
  <si>
    <t>Q2</t>
  </si>
  <si>
    <t>Q3</t>
  </si>
  <si>
    <t>Q4</t>
  </si>
  <si>
    <t>Q5</t>
  </si>
  <si>
    <t>Y</t>
  </si>
  <si>
    <t>Is the context of the study clearly stated?</t>
  </si>
  <si>
    <t>Does the research design support the aims of the study?</t>
  </si>
  <si>
    <t>Has the study an adequate description of the visual solution?</t>
  </si>
  <si>
    <t>Is there a clear statement of findings by applying the visual solution to support the comprehension of software architecture evolution?</t>
  </si>
  <si>
    <t>Are the aims of the study clearly specified?</t>
  </si>
  <si>
    <t>Beagle</t>
  </si>
  <si>
    <t>Name of Visual Solution</t>
  </si>
  <si>
    <t>Not named</t>
  </si>
  <si>
    <t xml:space="preserve">Film Strip and Dependency Matrix </t>
  </si>
  <si>
    <t>SAVE</t>
  </si>
  <si>
    <t>GOP</t>
  </si>
  <si>
    <t>eCITY</t>
  </si>
  <si>
    <t>ARAMIS</t>
  </si>
  <si>
    <t xml:space="preserve">eCITY+ </t>
  </si>
  <si>
    <t>Prototype</t>
  </si>
  <si>
    <t>Project</t>
  </si>
  <si>
    <t>EVA</t>
  </si>
  <si>
    <t>Process-oriented</t>
  </si>
  <si>
    <t>Animation</t>
  </si>
  <si>
    <t>Modernization</t>
  </si>
  <si>
    <t>Model-driven</t>
  </si>
  <si>
    <t>Methodology-oriented</t>
  </si>
  <si>
    <t>BRS resources</t>
  </si>
  <si>
    <t>N/A</t>
  </si>
  <si>
    <t>Comprehension</t>
  </si>
  <si>
    <t>Construction</t>
  </si>
  <si>
    <t>Evaluation</t>
  </si>
  <si>
    <t>Comparison</t>
  </si>
  <si>
    <t>Visualization Form</t>
  </si>
  <si>
    <t>Other Features</t>
  </si>
  <si>
    <t>Description</t>
  </si>
  <si>
    <t>Category</t>
  </si>
  <si>
    <t>Anomalies</t>
  </si>
  <si>
    <t>Rationale</t>
  </si>
  <si>
    <t>Bigraph</t>
  </si>
  <si>
    <t>ADL implementation</t>
  </si>
  <si>
    <t>Static Representation</t>
  </si>
  <si>
    <t>Dynamic Representation</t>
  </si>
  <si>
    <t>Recovery</t>
  </si>
  <si>
    <t>Products comparison</t>
  </si>
  <si>
    <t>Tracking</t>
  </si>
  <si>
    <t>Evolve</t>
  </si>
  <si>
    <t>As-plugin</t>
  </si>
  <si>
    <t>Evolution metrics usage</t>
  </si>
  <si>
    <t>Styles</t>
  </si>
  <si>
    <t>Architectural Tasks</t>
  </si>
  <si>
    <t>Stage</t>
  </si>
  <si>
    <t>Ref.
Paper</t>
  </si>
  <si>
    <t>Views creation</t>
  </si>
  <si>
    <t>Conceptual</t>
  </si>
  <si>
    <t>Stable Release</t>
  </si>
  <si>
    <t>2D Elements</t>
  </si>
  <si>
    <t>3D Visualization</t>
  </si>
  <si>
    <t>Color Coding</t>
  </si>
  <si>
    <t>Tree-based</t>
  </si>
  <si>
    <t>UML-based</t>
  </si>
  <si>
    <t>Static Visualization</t>
  </si>
  <si>
    <t>Dynamic Visualization</t>
  </si>
  <si>
    <t>Events Monitoring</t>
  </si>
  <si>
    <t xml:space="preserve">Live </t>
  </si>
  <si>
    <t>Visual Metaphor</t>
  </si>
  <si>
    <t>Show Evolution</t>
  </si>
  <si>
    <t>S01</t>
  </si>
  <si>
    <t>S02</t>
  </si>
  <si>
    <t>S03</t>
  </si>
  <si>
    <t>S04</t>
  </si>
  <si>
    <t>S05</t>
  </si>
  <si>
    <t>S06</t>
  </si>
  <si>
    <t>S07</t>
  </si>
  <si>
    <t>S08</t>
  </si>
  <si>
    <t>S09</t>
  </si>
  <si>
    <t>S10</t>
  </si>
  <si>
    <t>S11</t>
  </si>
  <si>
    <t>S12</t>
  </si>
  <si>
    <t>Not selected papers</t>
  </si>
  <si>
    <t>Selected papers</t>
  </si>
  <si>
    <t>Journal</t>
  </si>
  <si>
    <t>ADD Traceability</t>
  </si>
  <si>
    <t>Traceability with requirements</t>
  </si>
  <si>
    <t>Live, Post-mortem</t>
  </si>
  <si>
    <t>www.scopus.com</t>
  </si>
  <si>
    <t xml:space="preserve">("software architecture" AND ("evolution" OR "evolve" OR "evolving") AND ("comprehension" OR "understanding" OR "understand" OR "support" OR "analysis" OR "evaluation" OR "examination" OR "explore" OR "exploring") AND ("tool" OR "environment" OR "technique" OR "approach" OR "model" OR "methodology" OR "solution") AND ("visualization" OR "visualizing" OR "visualize" OR "visual") AND "software engineering") </t>
  </si>
  <si>
    <t>portal.acm.org</t>
  </si>
  <si>
    <t xml:space="preserve">(+"software architecture" +("evolution" "evolve" "evolving") +("comprehension" "understanding" "understand" "support" "analysis" "evaluation" "examination" "explore" "exploring") +("tool" "environment" "technique" "approach" "model" "methodology" "solution") +("visualization" "visualizing" "visualize" "visual") +"software engineering") </t>
  </si>
  <si>
    <t>Engineering Village
(Ei Compendex)</t>
  </si>
  <si>
    <t>www.engineeringvillage.com</t>
  </si>
  <si>
    <t>("software architecture" AND ("evolution" OR "evolve" OR "evolving") AND ("comprehension" OR "understanding" OR "understand" OR "support" OR "analysis" OR "evaluation" OR "examination" OR "explore" OR "exploring") AND ("tool" OR "environment" OR "technique" OR "approach" OR "model" OR "methodology" OR "solution") AND ("visualization" OR "visualizing" OR "visualize" OR "visual") AND "software engineering")</t>
  </si>
  <si>
    <t>ieeexplore.ieee.org</t>
  </si>
  <si>
    <t>Values ​​show the exclusion criterion ID, its occurrences number, and the contribution in the total of excluded papers.</t>
  </si>
  <si>
    <t>Excluded papers</t>
  </si>
  <si>
    <t>Vatsavai, Ranga Raju and Burk, Thomas E. and Wilson, B. Tyler and Shekhar, Shashi</t>
  </si>
  <si>
    <t>A Web-based Browsing and Spatial Analysis System for Regional Natural Resource Analysis and Mapping</t>
  </si>
  <si>
    <t>Proceedings of the 8th ACM International Symposium on Advances in Geographic Information Systems, pp.95-101</t>
  </si>
  <si>
    <t>Ricci, Luiz A. and Schwabe, Daniel</t>
  </si>
  <si>
    <t>An Authoring Environment for Model-driven Web Applications</t>
  </si>
  <si>
    <t>Proceedings of the 12th Brazilian Symposium on Multimedia and the Web, pp.11-19</t>
  </si>
  <si>
    <t>Orlic, Bojan and Mak, Rudolf and David, Ionut and Lukkien, Johan</t>
  </si>
  <si>
    <t>Concepts and Diagram Elements for Architectural Knowledge Management</t>
  </si>
  <si>
    <t>Proceedings of the 5th European Conference on Software Architecture: Companion Volume, pp.3:1-3:10</t>
  </si>
  <si>
    <t>D28</t>
  </si>
  <si>
    <t>Garz\'{o}n-Rodriguez, Leidy Patricia and Diosa, Henry Alberto and Rojas-Galeano, Sergio</t>
  </si>
  <si>
    <t>Deconstructing GAs into Visual Software Components</t>
  </si>
  <si>
    <t>Proceedings of the Companion Publication of the 2015 Annual Conference on Genetic and Evolutionary Computation, PP.1125-1132</t>
  </si>
  <si>
    <t>\v{S}ourek, Gustav and Po\v{s}\'{\i}k, Petr</t>
  </si>
  <si>
    <t>Dynamic System Modeling of Evolutionary Algorithms</t>
  </si>
  <si>
    <t>SIGAPP Appl. Comput. Rev., vol.15, pp.19-30</t>
  </si>
  <si>
    <t>D32</t>
  </si>
  <si>
    <t>Godfrey, Michael and Tu, Qiang</t>
  </si>
  <si>
    <t>Proceedings of the 4th International Workshop on Principles of Software Evolution, pp;103-106</t>
  </si>
  <si>
    <t>D36</t>
  </si>
  <si>
    <t>Dreher, Matthieu and Perarnau, Swann and Peterka, Tom and Iskra, Kamil and Beckman, Pete</t>
  </si>
  <si>
    <t>In Situ Workflows at Exascale: System Software to the Rescue</t>
  </si>
  <si>
    <t>Proceedings of the In Situ Infrastructures on Enabling Extreme-Scale Analysis and Visualization, pp.22-26</t>
  </si>
  <si>
    <t>Al-omari, Farouq and Roy, Chanchal K.</t>
  </si>
  <si>
    <t>Is Code Cloning in Games Really Different?</t>
  </si>
  <si>
    <t>Proceedings of the 31st Annual ACM Symposium on Applied Computing, pp.1512-1519</t>
  </si>
  <si>
    <t>Harel, David and Lampert, Robby and Marron, Assaf and Weiss, Gera</t>
  </si>
  <si>
    <t>Model-checking Behavioral Programs</t>
  </si>
  <si>
    <t>Proceedings of the Ninth ACM International Conference on Embedded Software, pp;279-288</t>
  </si>
  <si>
    <t>Nicolaescu, Ana and Lichter, Horst and G\"{o}ringer, Artjom and Alexander, Peter and Le, Dung</t>
  </si>
  <si>
    <t>The ARAMIS Workbench for Monitoring, Analysis and Visualization of Architectures Based on Run-time Interactions</t>
  </si>
  <si>
    <t>Proceedings of the 2015 European Conference on Software Architecture Workshops, pp.57:1--57:7</t>
  </si>
  <si>
    <t>D42</t>
  </si>
  <si>
    <t>Murashkin, Alexandr and Antkiewicz, Micha\l and Rayside, Derek and Czarnecki, Krzysztof</t>
  </si>
  <si>
    <t>Visualization and Exploration of Optimal Variants in Product Line Engineering</t>
  </si>
  <si>
    <t>Proceedings of the 17th International Software Product Line Conference, pp.111--115</t>
  </si>
  <si>
    <t>Avoyan, Hovhannes and Levine, Barry</t>
  </si>
  <si>
    <t>Web Engineering with the Visual Software Circuit Board</t>
  </si>
  <si>
    <t>Proceedings of the 13th International World Wide Web Conference on Alternate Track Papers \&amp;Amp; Posters, pp.216--217</t>
  </si>
  <si>
    <t>Talabac, S.J., Seablom, M.S., Higgins, G.J. and Womack, B.T.</t>
  </si>
  <si>
    <t>A sensor web observing system simulator</t>
  </si>
  <si>
    <t>Collection of Technical Papers - InfoTech at Aerospace: Advancing Contemporary Aerospace Technologies and Their Integration, Vol. 1, pp. 397 - 407 </t>
  </si>
  <si>
    <t>Arcelli Fontana, F. and Zanoni, M.</t>
  </si>
  <si>
    <t>A tool for design pattern detection and software architecture reconstruction</t>
  </si>
  <si>
    <t>Information Sciences, Vol. 181(7), pp. 1306 - 1324 </t>
  </si>
  <si>
    <t>D25</t>
  </si>
  <si>
    <t>Sartipi, K. and Kontogiannis, K.</t>
  </si>
  <si>
    <t>A user-assisted approach to component clustering</t>
  </si>
  <si>
    <t>Journal of Software Maintenance and Evolution, Vol. 15(4), pp. 265 - 295 </t>
  </si>
  <si>
    <t>Francois, A.R.</t>
  </si>
  <si>
    <t>An architectural framework for the design, analysis and implementation of interactive systems</t>
  </si>
  <si>
    <t>Computer Journal, Vol. 54(7), pp. 1188 - 1204 </t>
  </si>
  <si>
    <t>D26</t>
  </si>
  <si>
    <t>Beyer, D. and Hassan, A.E.</t>
  </si>
  <si>
    <t>Animated visualization of software history using evolution storyboards</t>
  </si>
  <si>
    <t>Proceedings - Working Conference on Reverse Engineering, WCRE, pp. 199 - 208 </t>
  </si>
  <si>
    <t>D27</t>
  </si>
  <si>
    <t>Kruchten, Philippe and Lago, Patricia and Van Vliet, Hans</t>
  </si>
  <si>
    <t>Building up and reasoning about architectural knowledge</t>
  </si>
  <si>
    <t>Lecture Notes in Computer Science (including subseries Lecture Notes in Artificial Intelligence and Lecture Notes in Bioinformatics), vol.4214 LNCS, pp.43-58</t>
  </si>
  <si>
    <t>Orlic, B., Mak, R., David, I. and Lukkien, J.</t>
  </si>
  <si>
    <t>Concepts and diagram elements for architectural knowledge management</t>
  </si>
  <si>
    <t>ACM International Conference Proceeding Series, pp. adesso - business. people. technology.; e.on; PALUNO - The Ruhr Institute for Software Technology; Universitat Duisburg-Essen -  </t>
  </si>
  <si>
    <t>Odegard, R.G., Sliwinski, T.K., King, E.T. and Hart, J.J.</t>
  </si>
  <si>
    <t>Configuring the Orion guidance, navigation, and control flight software for automated sequencing</t>
  </si>
  <si>
    <t>IEEE Aerospace Conference Proceedings </t>
  </si>
  <si>
    <t>D29</t>
  </si>
  <si>
    <t>Tay, F., Khanal, Y., Kwong, K. and Tan, K.</t>
  </si>
  <si>
    <t>Distributed rapid prototyping - a framework for internet prototyping and manufacturing</t>
  </si>
  <si>
    <t>Integrated Manufacturing Systems, Vol. 12(6-7), pp. 409 - 415 </t>
  </si>
  <si>
    <t>D30</t>
  </si>
  <si>
    <t>D31</t>
  </si>
  <si>
    <t>Khan, Taimur and Barthel, Henning and Guzman, Liliana and Ebert, Achim and Liggesmeyer, Peter</t>
  </si>
  <si>
    <t>eCITY: Evolutionary software architecture visualization - An evaluation</t>
  </si>
  <si>
    <t>Lecture Notes in Computer Science (including subseries Lecture Notes in Artificial Intelligence and Lecture Notes in Bioinformatics), vol.8345 LNCS, pp.201-224</t>
  </si>
  <si>
    <t>D54</t>
  </si>
  <si>
    <t>eCITY+: A tool to analyze software architectural relations through interactive visual support</t>
  </si>
  <si>
    <t>ACM International Conference Proceeding Series, pp. University of Vienna -  </t>
  </si>
  <si>
    <t>Gamez-Diaz, Antonio and Fernandez, Pablo and Pautasso, Cesare and Ivanchikj, Ana and Ruiz-Cortes, Antonio</t>
  </si>
  <si>
    <t>ELECTRA: Induced usage limitations calculation in RESTful APIs</t>
  </si>
  <si>
    <t>Lecture Notes in Computer Science (including subseries Lecture Notes in Artificial Intelligence and Lecture Notes in Bioinformatics), vol.11434 LNCS, pp.435-438</t>
  </si>
  <si>
    <t>D55</t>
  </si>
  <si>
    <t>West, Robert L. and Wang, Wei</t>
  </si>
  <si>
    <t>Elements of a software architecture for a rapid prototype test and evaluation system for experimental structural dynamics</t>
  </si>
  <si>
    <t>Computers in Engineering, Proceedings of the International Computers in Engineering Conference and Exhibit, Vol. 1, pp. 211 - 214 </t>
  </si>
  <si>
    <t>D33</t>
  </si>
  <si>
    <t>Miller IV, P.L. and Oliver, J.H.</t>
  </si>
  <si>
    <t>Extensible architecture for geometric-model database translation</t>
  </si>
  <si>
    <t>Proceedings of the ASME Design Engineering Technical Conference</t>
  </si>
  <si>
    <t>D34</t>
  </si>
  <si>
    <t>D35</t>
  </si>
  <si>
    <t>Bartoszuk, C., Dabrowski, R., Stencel, K. and Timoszuk, G.</t>
  </si>
  <si>
    <t>On quick comprehension and assessment of software</t>
  </si>
  <si>
    <t>ACM International Conference Proceeding Series, Vol. 767, pp. 161 - 168 </t>
  </si>
  <si>
    <t>D37</t>
  </si>
  <si>
    <t>Rodriguez, A. and Fernandez-Jambrina, L.</t>
  </si>
  <si>
    <t>Programmed design of ship forms</t>
  </si>
  <si>
    <t>CAD Computer Aided Design, Vol. 44(7), pp. 687 - 696 </t>
  </si>
  <si>
    <t>D38</t>
  </si>
  <si>
    <t>Vanya, A., Premraj, R. and Van Vliet, H.</t>
  </si>
  <si>
    <t>Resolving unwanted couplings through interactive exploration of co-evolving software entities - An experience report</t>
  </si>
  <si>
    <t>Information and Software Technology, Vol. 54(4), pp. 347 - 359 </t>
  </si>
  <si>
    <t>D39</t>
  </si>
  <si>
    <t>Staiger, S.</t>
  </si>
  <si>
    <t>Static analysis of programs with graphical user interface</t>
  </si>
  <si>
    <t>Proceedings of the European Conference on Software Maintenance and Reengineering, CSMR, pp. 252 - 261 </t>
  </si>
  <si>
    <t>Faitelson, D., Heinrich, R. and Tyszberowicz, S.</t>
  </si>
  <si>
    <t>Supporting software architecture evolution by functional decomposition</t>
  </si>
  <si>
    <t>MODELSWARD 2017 - Proceedings of the 5th International Conference on Model-Driven Engineering and Software Development</t>
  </si>
  <si>
    <t>D40</t>
  </si>
  <si>
    <t>Goldstein, Maayan and Moshkovich, Dany</t>
  </si>
  <si>
    <t>System Grokking - A novel approach for software understanding, validation, and evolution</t>
  </si>
  <si>
    <t>Lecture Notes in Computer Science (including subseries Lecture Notes in Artificial Intelligence and Lecture Notes in Bioinformatics), vol.5831 LNCS, pp.38-49</t>
  </si>
  <si>
    <t>D56</t>
  </si>
  <si>
    <t>Technology infusion of SAVE into the ground software development process H for NASA missions at JHU/APL</t>
  </si>
  <si>
    <t>IEEE Aerospace Conference Proceedings, pp. IEEE; AIAA -  </t>
  </si>
  <si>
    <t>D41</t>
  </si>
  <si>
    <t>Nicolaescu, A., Lichter, H., Goringer, A., Alexander, P. and Le, D.</t>
  </si>
  <si>
    <t>The ARAMIS workbench for monitoring, analysis and visualization of architectures based on run-Time interactions</t>
  </si>
  <si>
    <t>ACM International Conference Proceeding Series, Vol. 07-11-September-2015 </t>
  </si>
  <si>
    <t>Ko, A.Y. and Vogt, M.</t>
  </si>
  <si>
    <t>The Present and future of AMMOS mission planning and sequencing</t>
  </si>
  <si>
    <t>SpaceOps 2006 Conference, pp. et al; Filas; Finmeccanica; GlobalSpec; HISPASAT; SES ASTRA -  </t>
  </si>
  <si>
    <t>D43</t>
  </si>
  <si>
    <t>Ng, K., Kramer, J., Magee, J. and Dulay, N.</t>
  </si>
  <si>
    <t>The software architect's assistant-a visual environment for distributed programming</t>
  </si>
  <si>
    <t>Proceedings of the Annual Hawaii International Conference on System Sciences, Vol. 2, pp. 254 - 263 </t>
  </si>
  <si>
    <t>D44</t>
  </si>
  <si>
    <t>Rembala, R., Fulford, P. and Johnson, H.</t>
  </si>
  <si>
    <t>The use of variable autonomy robotics to improve capability, utilization, and flexibility in deep space exploration missions from cislunar space to mars</t>
  </si>
  <si>
    <t>Proceedings of the International Astronautical Congress, IAC, Vol. 3, pp. 1869 - 1881 </t>
  </si>
  <si>
    <t>D45</t>
  </si>
  <si>
    <t>D46</t>
  </si>
  <si>
    <t>Proceedings of the 2016 42nd Latin American Computing Conference, CLEI 2016, pp. Accenture; CONICYT; et al.; NIC Chile; RyC Consultores Asociados; Telefonica I+D -  </t>
  </si>
  <si>
    <t>D47</t>
  </si>
  <si>
    <t>Hirsch, D. and Montanari, U.</t>
  </si>
  <si>
    <t>Two graph-based techniques for software architecture reconfiguration</t>
  </si>
  <si>
    <t>Electronic Notes in Theoretical Computer Science, Vol. 51, pp. 177 - 190 </t>
  </si>
  <si>
    <t>D48</t>
  </si>
  <si>
    <t>Understanding some software quality aspects from architecture and design models</t>
  </si>
  <si>
    <t>Proceedings - IEEE Workshop on Program Comprehension, Vol. 2000-January, pp. 27 - 34 </t>
  </si>
  <si>
    <t>D49</t>
  </si>
  <si>
    <t>Lebeuf, C., Voyloshnikova, E., Herzig, K. and Storey, M.-A.</t>
  </si>
  <si>
    <t>Understanding, debugging, and optimizing distributed software builds: a design study</t>
  </si>
  <si>
    <t>Proceedings - 2018 IEEE International Conference on Software Maintenance and Evolution, ICSME 2018, pp. 496 - 507 </t>
  </si>
  <si>
    <t>D50</t>
  </si>
  <si>
    <t>Liu, W., Fang, D. and Chen, X.</t>
  </si>
  <si>
    <t>Visual modeling of pattern-oriented distributed software architecture</t>
  </si>
  <si>
    <t>Jisuanji Gongcheng/Computer Engineering, Vol. 31(3), pp. 102 - 104 </t>
  </si>
  <si>
    <t>D51</t>
  </si>
  <si>
    <t>McNair, A., German, D.M. and Weber-Jahnke, J.</t>
  </si>
  <si>
    <t>Visualizing software architecture evolution using change-sets</t>
  </si>
  <si>
    <t>Proceedings - Working Conference on Reverse Engineering, WCRE, pp. 130 - 139 </t>
  </si>
  <si>
    <t>D52</t>
  </si>
  <si>
    <t>Badia, R.M., Ayguade, E. and Labarta, J.</t>
  </si>
  <si>
    <t>Workflows for science: A challenge when facing the convergence of HPC and big data</t>
  </si>
  <si>
    <t>Supercomputing Frontiers and Innovations, Vol. 4(1), pp. 27 - 47 </t>
  </si>
  <si>
    <t>D53</t>
  </si>
  <si>
    <t>Zheng, Z., Huang, D., Zhang, J., He, S. and Liu, Z.</t>
  </si>
  <si>
    <t>A SOA-based decision support geographic information system for storm disaster assessment</t>
  </si>
  <si>
    <t>2010 18th International Conference on Geoinformatics, pp. 1-6 </t>
  </si>
  <si>
    <t>D24</t>
  </si>
  <si>
    <t>Oliveira, J., Botega, L. and Chiaramonte, R.</t>
  </si>
  <si>
    <t>An Information Architecture for Augmented Reality Browsers</t>
  </si>
  <si>
    <t>2014 XVI Symposium on Virtual and Augmented Reality, pp. 102-105 </t>
  </si>
  <si>
    <t>Qiang Tu and Godfrey, M.W.</t>
  </si>
  <si>
    <t>Proceedings 10th International Workshop on Program Comprehension, pp. 127-136 </t>
  </si>
  <si>
    <t>Ghahari, R.R. and Bolchini, D.</t>
  </si>
  <si>
    <t>ANFORA: Investigating aural navigation flows on rich architectures</t>
  </si>
  <si>
    <t>2011 13th IEEE International Symposium on Web Systems Evolution (WSE), pp. 27-32 </t>
  </si>
  <si>
    <t>Mubin, A., Ray, D. and Rahman, R.</t>
  </si>
  <si>
    <t>Architecting an Evolvable System by Iterative Object-Process Modeling</t>
  </si>
  <si>
    <t>World Congress on Computer Science and Information Engineering, Vol. 72009 WRI, pp. 566-570 </t>
  </si>
  <si>
    <t>Cottrell, R., Goyette, B., Holmes, R., Walker, R.J. and Denzinger, J.</t>
  </si>
  <si>
    <t>Compare and contrast: Visual exploration of source code examples</t>
  </si>
  <si>
    <t>5th IEEE International Workshop on Visualizing Software for Understanding and Analysis, pp. 29-32 </t>
  </si>
  <si>
    <t>Haohua Zhang, Xiaoshu Zhao, Xinhe Yu, Ling Liu and Shijun Ma</t>
  </si>
  <si>
    <t>Complex network characteristics and evolution research of software architecture</t>
  </si>
  <si>
    <t>IEEE Advanced Information Management, Communicates, Electronic and Automation Control Conference (IMCEC), pp. 1785-1788 </t>
  </si>
  <si>
    <t>Configuring the Orion Guidance, Navigation, and Control flight software for automated sequencing</t>
  </si>
  <si>
    <t>2011 Aerospace Conference, pp. 1-13 </t>
  </si>
  <si>
    <t>Miramond, B. and Delosme, J...</t>
  </si>
  <si>
    <t>Decision guide environment for design space exploration</t>
  </si>
  <si>
    <t>Vol. 12005 IEEE Conference on Emerging Technologies and Factory Automation, pp. 8 pp.-888 </t>
  </si>
  <si>
    <t>Adams, B., Tromp, H., de Schutter, K. and de Meuter, W.</t>
  </si>
  <si>
    <t>Design recovery and maintenance of build systems</t>
  </si>
  <si>
    <t>2007 IEEE International Conference on Software Maintenance, pp. 114-123 </t>
  </si>
  <si>
    <t>eCITY: A Tool to Track Software Structural Changes Using an Evolving City</t>
  </si>
  <si>
    <t>2013 IEEE International Conference on Software Maintenance, pp. 492-495 </t>
  </si>
  <si>
    <t>Jain, R.</t>
  </si>
  <si>
    <t>EventWeb: The Web of Knowledge and Experiences</t>
  </si>
  <si>
    <t>2008 Fourth International Conference on Semantics, Knowledge and Grid, pp. 2-2 </t>
  </si>
  <si>
    <t>Lee, C., Wada, H. and Suzuki, J.</t>
  </si>
  <si>
    <t>Exploring Biologically-inspired Evolvable Network Applications with the BEYOND Architecture</t>
  </si>
  <si>
    <t>2006 1st Bio-Inspired Models of Network, Information and Computing Systems, pp. 1-8 </t>
  </si>
  <si>
    <t>Exploring Inter-Module Relationships in Evolving Software Systems</t>
  </si>
  <si>
    <t>11th European Conference on Software Maintenance and Reengineering (CSMR'07), pp. 91-102 </t>
  </si>
  <si>
    <t>Chourey, V. and Sharma, M.</t>
  </si>
  <si>
    <t>Functional Flow Diagram(FFD): Semantics for evolving software</t>
  </si>
  <si>
    <t>2016 International Conference on Advances in Computing, Communications and Informatics (ICACCI), pp. 2193-2199 </t>
  </si>
  <si>
    <t>Holt, R. and Pak, J.Y.</t>
  </si>
  <si>
    <t>GASE: visualizing software evolution-in-the-large</t>
  </si>
  <si>
    <t>Proceedings of WCRE '96: 4rd Working Conference on Reverse Engineering, pp. 163-167 </t>
  </si>
  <si>
    <t>Trask, B. and Roman, A.</t>
  </si>
  <si>
    <t>Leveraging Model Driven Engineering in Software Product Line Architectures</t>
  </si>
  <si>
    <t>2011 15th International Software Product Line Conference, pp. 356-357 </t>
  </si>
  <si>
    <t>Proc. 19th Asia-Pacific Software Engineering Conf, Vol. 1, pp. 697-700 </t>
  </si>
  <si>
    <t>Dams, D., Mooij, A., Kramer, P., Rădulescu, A. and Vaňhara, J.</t>
  </si>
  <si>
    <t>Model-based software restructuring: Lessons from cleaning up COM interfaces in industrial legacy code</t>
  </si>
  <si>
    <t>2018 IEEE 25th International Conference on Software Analysis, Evolution and Reengineering (SANER), pp. 552-556 </t>
  </si>
  <si>
    <t>Ratib, O.</t>
  </si>
  <si>
    <t>OSIRIX: An Open Source Platform for Advanced Multimodality Medical Imaging</t>
  </si>
  <si>
    <t>2006 ITI 4th International Conference on Information Communications Technology, pp. 1-2 </t>
  </si>
  <si>
    <t>Wilson, B., Graham, J., Quesada, P., Maldonado, C., Orhun, H., Barker, J. and Gupta, A.</t>
  </si>
  <si>
    <t>Preliminary evaluation of global hand function measurement device</t>
  </si>
  <si>
    <t>Vol. 3Smc 2000 conference proceedings. 2000 ieee international conference on systems, man and cybernetics. 'cybernetics evolving to systems, humans, organizations, and their complex interactions' (cat. no.0, pp. 1842-1846 vol.3 </t>
  </si>
  <si>
    <t>Hu Hua</t>
  </si>
  <si>
    <t>The Fourth International Conference onComputer and Information Technology, 2004. CIT '04., pp. 1092-1097 </t>
  </si>
  <si>
    <t>Li, B., Randell, B., Bhattacharyya, A., Alharbi, T. and Koutny, M.</t>
  </si>
  <si>
    <t>SONCraft: A Tool for Construction, Simulation, and Analysis of Structured Occurrence Nets</t>
  </si>
  <si>
    <t>2018 18th International Conference on Application of Concurrency to System Design (ACSD), pp. 70-74 </t>
  </si>
  <si>
    <t>Ratanotayanon, S., Sim, S.E. and Gallardo-Valencia, R.</t>
  </si>
  <si>
    <t>Supporting Program Comprehension in Agile with Links to User Stories</t>
  </si>
  <si>
    <t>2009 Agile Conference, pp. 26-32 </t>
  </si>
  <si>
    <t>Technology Infusion of SAVE into the Ground Software Development Process for NASA Missions at JHU/APL</t>
  </si>
  <si>
    <t>2007 IEEE Aerospace Conference, pp. 1-15 </t>
  </si>
  <si>
    <t>Dunsire, K., O'Neill, T., Denford, M. and Leaney, J.</t>
  </si>
  <si>
    <t>The ABACUS architectural approach to computer-based system and enterprise evolution</t>
  </si>
  <si>
    <t>12th IEEE International Conference and Workshops on the Engineering of Computer-Based Systems (ECBS'05), pp. 62-69 </t>
  </si>
  <si>
    <t>Hassan, A.E. and Holt, R.C.</t>
  </si>
  <si>
    <t>Proceedings 3rd International Workshop on Web Site Evolution. WSE 2001, pp. 112-116 </t>
  </si>
  <si>
    <t>A. {Bachorek} and F. {Schulte-Langforth} and A. {Witton} and T. {Kuhn} and P. O. {Antonino}</t>
  </si>
  <si>
    <t>Towards a Virtual Continuous Integration Platform for Advanced Driving Assistance Systems</t>
  </si>
  <si>
    <t>2019 IEEE International Conference on Software Architecture Companion (ICSA-C), pp.61-64</t>
  </si>
  <si>
    <t>Lungu, M.</t>
  </si>
  <si>
    <t>Towards reverse engineering software ecosystems</t>
  </si>
  <si>
    <t>2008 IEEE International Conference on Software Maintenance, pp. 428-431 </t>
  </si>
  <si>
    <t>Escobar, D., Cárdenas, D., Amarillo, R., Castro, E., Garcés, K., Parra, C. and Casallas, R.</t>
  </si>
  <si>
    <t>2016 XLII Latin American Computing Conference (CLEI), pp. 1-11 </t>
  </si>
  <si>
    <t>Romanelli, M., Mocci, A. and Lanza, M.</t>
  </si>
  <si>
    <t>Towards Visual Reflexion Models</t>
  </si>
  <si>
    <t>2015 IEEE 23rd International Conference on Program Comprehension, pp. 277-280 </t>
  </si>
  <si>
    <t>Proceedings IWPC 2000. 8th International Workshop on Program Comprehension, pp. 27-34 </t>
  </si>
  <si>
    <t>Lebeuf, C., Voyloshnikova, E., Herzig, K. and Storey, M.</t>
  </si>
  <si>
    <t>Understanding, Debugging, and Optimizing Distributed Software Builds: A Design Study</t>
  </si>
  <si>
    <t>2018 IEEE International Conference on Software Maintenance and Evolution (ICSME), pp. 496-507 </t>
  </si>
  <si>
    <t>Visualizing Software Architecture Evolution Using Change-Sets</t>
  </si>
  <si>
    <t>14th Working Conference on Reverse Engineering (WCRE 2007), pp. 130-139 </t>
  </si>
  <si>
    <t>Yukio Sato, G., de Azevedo, H.J., Noronha, R.V. and do Rocio Strauhs, F.</t>
  </si>
  <si>
    <t>Work in progress - towards a tool to analyze qualitative aspects of the relations among members of social networks</t>
  </si>
  <si>
    <t>2009 39th IEEE Frontiers in Education Conference, pp. 1-2 </t>
  </si>
  <si>
    <t>Hindle, A., Jiang, Z.M., Koleilat, W., Godfrey, M.W. and Holt, R.C.</t>
  </si>
  <si>
    <t>YARN: Animating Software Evolution</t>
  </si>
  <si>
    <t>2007 4th IEEE International Workshop on Visualizing Software for Understanding and Analysis, pp. 129-136 </t>
  </si>
  <si>
    <t>Fasquel, J.-B., Brocker, G., Moreau, J., Papier, N., Agnus, V., Koehl, C., Soler, L. and Marescaux, J.</t>
  </si>
  <si>
    <t>A modular and evolutive component oriented software architecture for patient modeling</t>
  </si>
  <si>
    <t>Computer Methods and Programs in Biomedicine, Vol. 83(3), pp. 222-233 </t>
  </si>
  <si>
    <t>2010 18th International Conference on Geoinformatics, Geoinformatics 2010 </t>
  </si>
  <si>
    <t>Hildebrandt, D.</t>
  </si>
  <si>
    <t>A software reference architecture for service-oriented 3D geovisualization systems</t>
  </si>
  <si>
    <t>ISPRS International Journal of Geo-Information, Vol. 3(4), pp. 1445-1490 </t>
  </si>
  <si>
    <t>Information Sciences, Vol. 181(7), pp. 1306-1324 </t>
  </si>
  <si>
    <t>First Joint IEEE/IFIP Symposium on Theoretical Aspects of Software Engineering, TASE '07, pp. 57-66 </t>
  </si>
  <si>
    <t>François, A.</t>
  </si>
  <si>
    <t>Computer Journal, Vol. 54(7), pp. 1188-1204 </t>
  </si>
  <si>
    <t>Beyer, D. and Hassan, A.</t>
  </si>
  <si>
    <t>Proceedings - Working Conference on Reverse Engineering, WCRE, pp. 199-208 </t>
  </si>
  <si>
    <t>Nord, R., Ozkaya, I., Sangwan, R. and Koontz, R.</t>
  </si>
  <si>
    <t>36th International Conference on Software Engineering, ICSE Companion 2014 - Proceedings, pp. 185-194 </t>
  </si>
  <si>
    <t>Xing, Y., Xie, D., Ma, X., Cao, C. and Lü, J.</t>
  </si>
  <si>
    <t>Artemis-GADE: A graph grammar-directed development environment for software architecture</t>
  </si>
  <si>
    <t>Jisuanji Yanjiu yu Fazhan/Computer Research and Development, Vol. 47(7), pp. 1165-1174 </t>
  </si>
  <si>
    <t>Kruchten, P., Lago, P. and Van Vliet, H.</t>
  </si>
  <si>
    <t>Lecture Notes in Computer Science (including subseries Lecture Notes in Artificial Intelligence and Lecture Notes in Bioinformatics), Vol. 4214 LNCS, pp. 43-58 </t>
  </si>
  <si>
    <t>ACM International Conference Proceeding Series </t>
  </si>
  <si>
    <t>Odegard, R., Sliwinski, T., King, E. and Hart, J.</t>
  </si>
  <si>
    <t>Klein, J. and Gorton, I.</t>
  </si>
  <si>
    <t>Design assistant for NoSQL technology selection</t>
  </si>
  <si>
    <t>FoSADA 2015 - Proceedings of the 1st International Workshop on Future of Software Architecture Design Assistants, Part of CompArch 2015, pp. 7-12 </t>
  </si>
  <si>
    <t>Integrated Manufacturing Systems, Vol. 12(6-7), pp. 409-415 </t>
  </si>
  <si>
    <t>IEEE International Conference on Software Maintenance, ICSM, pp. 492-495 </t>
  </si>
  <si>
    <t>Khan, T., Barthel, H., Guzman, L., Ebert, A. and Liggesmeyer, P.</t>
  </si>
  <si>
    <t>Lecture Notes in Computer Science (including subseries Lecture Notes in Artificial Intelligence and Lecture Notes in Bioinformatics), Vol. 8345 LNCS, pp. 201-224 </t>
  </si>
  <si>
    <t>Khan, T., Humayoun, S., Amrhein, K., Barthel, H., Ebert, A. and Liggesmeyer, P.</t>
  </si>
  <si>
    <t>Gamez-Diaz, A., Fernandez, P., Pautasso, C., Ivanchikj, A. and Ruiz-Cortes, A.</t>
  </si>
  <si>
    <t>Lecture Notes in Computer Science (including subseries Lecture Notes in Artificial Intelligence and Lecture Notes in Bioinformatics), Vol. 11434 LNCS, pp. 435-438 </t>
  </si>
  <si>
    <t>West, R.L. and Wang, W.</t>
  </si>
  <si>
    <t>Computers in Engineering, Proceedings of the International Computers in Engineering Conference and Exhibit, Vol. 1, pp. 211-214 </t>
  </si>
  <si>
    <t>Miller IV, P. and Oliver, J.</t>
  </si>
  <si>
    <t>Proceedings of the ASME Design Engineering Technical Conference, Vol. 1 A, pp. 599-607 </t>
  </si>
  <si>
    <t>Lecture Notes in Computer Science (including subseries Lecture Notes in Artificial Intelligence and Lecture Notes in Bioinformatics), Vol. 9960 LNCS, pp. 90-112</t>
  </si>
  <si>
    <t>Shahin, M., Liang, P. and Khayyambashi, M.</t>
  </si>
  <si>
    <t>Proceedings - International Conference on Software Engineering, pp. 88-95 </t>
  </si>
  <si>
    <t>Martinez, C.</t>
  </si>
  <si>
    <t>Intelligent real-time tools and visualizations for wide-area electrical grid reliability management</t>
  </si>
  <si>
    <t>IEEE Power and Energy Society 2008 General Meeting: Conversion and Delivery of Electrical Energy in the 21st Century, PES </t>
  </si>
  <si>
    <t>Jazayeri, M.</t>
  </si>
  <si>
    <t>On architectural stability and evolution</t>
  </si>
  <si>
    <t>Lecture Notes in Computer Science (including subseries Lecture Notes in Artificial Intelligence and Lecture Notes in Bioinformatics), Vol. 2361, pp. 13-23 </t>
  </si>
  <si>
    <t>Bartoszuk, C., Da̧browski, R., Stencel, K. and Timoszuk, G.</t>
  </si>
  <si>
    <t>ACM International Conference Proceeding Series, Vol. 767, pp. 161-168 </t>
  </si>
  <si>
    <t>Rodríguez, A. and Fernández-Jambrina, L.</t>
  </si>
  <si>
    <t>CAD Computer Aided Design, Vol. 44(7), pp. 687-696 </t>
  </si>
  <si>
    <t>Information and Software Technology, Vol. 54(4), pp. 347-359 </t>
  </si>
  <si>
    <t>Moya, D. and Macïas, J.</t>
  </si>
  <si>
    <t>Semantic web query authoring for end-users</t>
  </si>
  <si>
    <t>Engineering the User Interface: From Research to Practice, pp. 147-160 </t>
  </si>
  <si>
    <t>MODELSWARD 2017 - Proceedings of the 5th International Conference on Model-Driven Engineering and Software Development, Vol. 2017-January, pp. 435-442 </t>
  </si>
  <si>
    <t>Ardanza, A., Moreno, A., Segura, Á., de la Cruz, M. and Aguinaga, D.</t>
  </si>
  <si>
    <t>Sustainable and flexible industrial human machine interfaces to support adaptable applications in the Industry 4.0 paradigm</t>
  </si>
  <si>
    <t>International Journal of Production Research </t>
  </si>
  <si>
    <t>Goldstein, M. and Moshkovich, D.</t>
  </si>
  <si>
    <t>Lecture Notes in Computer Science (including subseries Lecture Notes in Artificial Intelligence and Lecture Notes in Bioinformatics), Vol. 5831 LNCS, pp. 38-49 </t>
  </si>
  <si>
    <t>Nicolaescu, A., Lichter, H., Göringer, A., Alexander, P. and Le, D.</t>
  </si>
  <si>
    <t>Ko, A. and Vogt, M.</t>
  </si>
  <si>
    <t>SpaceOps 2006 Conference </t>
  </si>
  <si>
    <t>Proceedings of the Annual Hawaii International Conference on System Sciences, Vol. 2, pp. 254-263 </t>
  </si>
  <si>
    <t>Proceedings of the International Astronautical Congress, IAC, Vol. 3, pp. 1869-1881 </t>
  </si>
  <si>
    <t>Electronic Notes in Theoretical Computer Science, Vol. 51, pp. 177-190 </t>
  </si>
  <si>
    <t>Proceedings - Working Conference on Reverse Engineering, WCRE, pp. 39-48 </t>
  </si>
  <si>
    <t>Proceedings - IEEE Workshop on Program Comprehension, Vol. 2000-January, pp. 27-34 </t>
  </si>
  <si>
    <t>Jisuanji Gongcheng/Computer Engineering, Vol. 31(3), pp. 102-104 </t>
  </si>
  <si>
    <t>Visualization and evolution of software architectures</t>
  </si>
  <si>
    <t>OpenAccess Series in Informatics, Vol. 27, pp. 25-42 </t>
  </si>
  <si>
    <t>McNair, A., German, D. and Weber-Jahnke, J.</t>
  </si>
  <si>
    <t>Proceedings - Working Conference on Reverse Engineering, WCRE, pp. 130-139 </t>
  </si>
  <si>
    <t>Badia, R., Ayguade, E. and Labarta, J.</t>
  </si>
  <si>
    <t>Supercomputing Frontiers and Innovations, Vol. 4(1), pp. 27-47</t>
  </si>
  <si>
    <t>Exclusion Criterion</t>
  </si>
  <si>
    <t>EXCLUSION CRITERIA</t>
  </si>
  <si>
    <t>Venue</t>
  </si>
  <si>
    <t>S13</t>
  </si>
  <si>
    <t>S14</t>
  </si>
  <si>
    <t>S15</t>
  </si>
  <si>
    <t>S16</t>
  </si>
  <si>
    <t>S17</t>
  </si>
  <si>
    <t>S18</t>
  </si>
  <si>
    <t>S19</t>
  </si>
  <si>
    <t>S20</t>
  </si>
  <si>
    <t>S21</t>
  </si>
  <si>
    <t>NEW</t>
  </si>
  <si>
    <t>OLD</t>
  </si>
  <si>
    <t xml:space="preserve">("software architecture" AND ("evolution" OR "evolve" OR "evolving") AND ("comprehension" OR "understanding" OR "understand" OR "support" OR "analysis" OR "evaluation" OR "examination" OR "explore" OR "exploring") AND ("tool" OR "environment" OR "technique" OR "approach" OR "model" OR "methodology" OR "solution") AND ("visualization" OR "visualizing" OR "visualize" OR "visual")) </t>
  </si>
  <si>
    <t xml:space="preserve">(+"software architecture" +("evolution" "evolve" "evolving") +("comprehension" "understanding" "understand" "support" "analysis" "evaluation" "examination" "explore" "exploring") +("tool" "environment" "technique" "approach" "model" "methodology" "solution") +("visualization" "visualizing" "visualize" "visual")) </t>
  </si>
  <si>
    <t>Synchronized Hyperedge Replacement Systems</t>
  </si>
  <si>
    <t>Hyperedge Replacement Grammar</t>
  </si>
  <si>
    <t>Graph Grammar</t>
  </si>
  <si>
    <t>Retrospective Analysis</t>
  </si>
  <si>
    <t>ABACUS</t>
  </si>
  <si>
    <t>Motive</t>
  </si>
  <si>
    <t>YARN</t>
  </si>
  <si>
    <t>KAMP approach</t>
  </si>
  <si>
    <t>Communication integrity validation</t>
  </si>
  <si>
    <t>EXCLUSION</t>
  </si>
  <si>
    <t>Replicated papers(*)</t>
  </si>
  <si>
    <t>Visual Solution Classification</t>
  </si>
  <si>
    <t>The Taxonomy of Visual Solutions to SA Evolution</t>
  </si>
  <si>
    <t>Dimension and its attributes</t>
  </si>
  <si>
    <t>What  type of solution is proposed?</t>
  </si>
  <si>
    <t>The solution proposed is a technical description</t>
  </si>
  <si>
    <t>The solution proposes or presents an environment</t>
  </si>
  <si>
    <t>The solution proposes or presents techniques</t>
  </si>
  <si>
    <t>The solution proposes or presents a tool</t>
  </si>
  <si>
    <t>In which stage are the proposed solution?</t>
  </si>
  <si>
    <t>The solution is still conceptual and not implemented at all</t>
  </si>
  <si>
    <t>The solution is still in development in a formal project</t>
  </si>
  <si>
    <t>The solution presents only a prototype</t>
  </si>
  <si>
    <t>The solution is in production or presents a stable release</t>
  </si>
  <si>
    <t>What are the characteristics of the output of the visual solution?</t>
  </si>
  <si>
    <t>The solution uses 2D elements for visualization</t>
  </si>
  <si>
    <t>The solution uses 3D resources for visualization</t>
  </si>
  <si>
    <t>The solution uses animation resources</t>
  </si>
  <si>
    <t>Bigraphs</t>
  </si>
  <si>
    <t>The solution uses bigraphs for visualization</t>
  </si>
  <si>
    <t>The solution uses visual metaphor for SA comprehension</t>
  </si>
  <si>
    <t>The solution presents a color system for displaying information</t>
  </si>
  <si>
    <t>The solution uses tree-based visual structures</t>
  </si>
  <si>
    <t>The solution presents UML-based diagrams</t>
  </si>
  <si>
    <t>What are the architectural information which can be extracted before runtime?</t>
  </si>
  <si>
    <t>The solutions displays the static elements built at compile-time</t>
  </si>
  <si>
    <t>The solution supports the retrieval of architectural information</t>
  </si>
  <si>
    <t>What are architectural information that can be extracted during runtime?</t>
  </si>
  <si>
    <t>The solution displays information extracted during runtime</t>
  </si>
  <si>
    <t>The solution catches events during its execution</t>
  </si>
  <si>
    <t xml:space="preserve">The SA information to be gathered is produced live </t>
  </si>
  <si>
    <t>Post-mortem</t>
  </si>
  <si>
    <t>The SA information to be gathered is produced post-mortem</t>
  </si>
  <si>
    <t>What are the features to develop, maintain and understand software architecture and its evolution?</t>
  </si>
  <si>
    <t>The solution identifies anomalies, violations or inconsistencies in the SA</t>
  </si>
  <si>
    <t>The solution supports visual SA analysis tasks</t>
  </si>
  <si>
    <t>The solution identifies architectural styles</t>
  </si>
  <si>
    <t>The solution provides facilities to display the SA evolution</t>
  </si>
  <si>
    <t>The solution allows add, change, remove SA elements in the visualization</t>
  </si>
  <si>
    <t>The solution supports SA quality analysis tasks</t>
  </si>
  <si>
    <t>The solution performs visual comparison between SAs releases</t>
  </si>
  <si>
    <t>The solution supports SA changes tracking</t>
  </si>
  <si>
    <t>The solution presents the rationale for design decisions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</si>
</sst>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9" x14ac:knownFonts="1">
    <font>
      <sz val="10"/>
      <color rgb="FF000000"/>
      <name val="Arial"/>
    </font>
    <font>
      <sz val="10"/>
      <color rgb="FF000000"/>
      <name val="Arial"/>
      <family val="2"/>
    </font>
    <font>
      <b/>
      <sz val="10"/>
      <color theme="0"/>
      <name val="Arial"/>
      <family val="2"/>
    </font>
    <font>
      <sz val="10"/>
      <color theme="0"/>
      <name val="Arial"/>
      <family val="2"/>
    </font>
    <font>
      <b/>
      <sz val="12"/>
      <color rgb="FF000000"/>
      <name val="Arial"/>
      <family val="2"/>
    </font>
    <font>
      <b/>
      <sz val="10"/>
      <color rgb="FF000000"/>
      <name val="Arial"/>
      <family val="2"/>
    </font>
    <font>
      <sz val="10"/>
      <color theme="1"/>
      <name val="Arial"/>
      <family val="2"/>
    </font>
    <font>
      <sz val="9"/>
      <color indexed="81"/>
      <name val="Tahoma"/>
      <charset val="1"/>
    </font>
    <font>
      <sz val="10"/>
      <color rgb="FF000000"/>
      <name val="Arial"/>
    </font>
    <font>
      <b/>
      <sz val="10"/>
      <color rgb="FF000000"/>
      <name val="Arial"/>
    </font>
    <font>
      <b/>
      <sz val="9"/>
      <color rgb="FFFFFFFF"/>
      <name val="Calibri"/>
      <family val="2"/>
    </font>
    <font>
      <b/>
      <sz val="11"/>
      <color rgb="FF000000"/>
      <name val="Arial"/>
      <family val="2"/>
    </font>
    <font>
      <sz val="9"/>
      <color indexed="81"/>
      <name val="Tahoma"/>
      <family val="2"/>
    </font>
    <font>
      <b/>
      <sz val="9"/>
      <color indexed="81"/>
      <name val="Tahoma"/>
      <family val="2"/>
    </font>
    <font>
      <b/>
      <sz val="16"/>
      <color rgb="FF000000"/>
      <name val="Arial"/>
      <family val="2"/>
    </font>
    <font>
      <b/>
      <sz val="9"/>
      <color indexed="81"/>
      <name val="Tahoma"/>
      <charset val="1"/>
    </font>
    <font>
      <b/>
      <sz val="18"/>
      <color rgb="FF000000"/>
      <name val="Arial"/>
      <family val="2"/>
    </font>
    <font>
      <i/>
      <sz val="10"/>
      <color rgb="FF000000"/>
      <name val="Arial"/>
      <family val="2"/>
    </font>
    <font>
      <b/>
      <i/>
      <sz val="10"/>
      <color rgb="FF000000"/>
      <name val="Arial"/>
      <family val="2"/>
    </font>
  </fonts>
  <fills count="2">
    <fill>
      <patternFill patternType="none"/>
    </fill>
    <fill>
      <patternFill patternType="gray125"/>
    </fill>
  </fills>
  <borders count="21">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top style="thin">
        <color indexed="64"/>
      </top>
      <bottom/>
      <diagonal/>
    </border>
    <border>
      <left/>
      <right/>
      <top/>
      <bottom style="thin">
        <color theme="4" tint="0.39997558519241921"/>
      </bottom>
      <diagonal/>
    </border>
    <border>
      <left/>
      <right/>
      <top/>
      <bottom style="medium">
        <color indexed="64"/>
      </bottom>
      <diagonal/>
    </border>
    <border>
      <left/>
      <right/>
      <top/>
      <bottom style="thin">
        <color rgb="FF95B3D7"/>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2">
    <xf numFmtId="0" fontId="0" fillId="0" borderId="0"/>
    <xf numFmtId="9" fontId="8" fillId="0" borderId="0" applyFont="0" applyFill="0" applyBorder="0" applyAlignment="0" applyProtection="0"/>
  </cellStyleXfs>
  <cellXfs count="173">
    <xf numFmtId="0" fontId="0" fillId="0" borderId="0" xfId="0" applyFont="1" applyAlignment="1"/>
    <xf numFmtId="0" fontId="0" fillId="0" borderId="0" xfId="0" applyFont="1" applyAlignment="1">
      <alignment vertical="center" wrapText="1"/>
    </xf>
    <xf numFmtId="0" fontId="0" fillId="0" borderId="0" xfId="0" applyFont="1" applyAlignment="1">
      <alignment horizontal="center" vertical="center" wrapText="1"/>
    </xf>
    <xf numFmtId="0" fontId="2" fillId="0" borderId="0" xfId="0" applyFont="1" applyAlignment="1">
      <alignment vertical="center" wrapText="1"/>
    </xf>
    <xf numFmtId="0" fontId="2" fillId="0" borderId="0" xfId="0" applyFont="1" applyAlignment="1">
      <alignment horizontal="left" vertical="center" wrapText="1"/>
    </xf>
    <xf numFmtId="0" fontId="2" fillId="0" borderId="0" xfId="0" applyFont="1" applyAlignment="1">
      <alignment horizontal="center" vertical="center" wrapText="1"/>
    </xf>
    <xf numFmtId="0" fontId="3" fillId="0" borderId="0" xfId="0" applyFont="1" applyAlignment="1">
      <alignment vertical="center" wrapText="1"/>
    </xf>
    <xf numFmtId="0" fontId="1" fillId="0" borderId="0" xfId="0" applyFont="1" applyFill="1" applyBorder="1" applyAlignment="1">
      <alignment vertical="center" wrapText="1"/>
    </xf>
    <xf numFmtId="0" fontId="0" fillId="0" borderId="0" xfId="0" applyFill="1" applyAlignment="1">
      <alignment horizontal="center" vertical="center" wrapText="1"/>
    </xf>
    <xf numFmtId="0" fontId="0" fillId="0" borderId="0" xfId="0" applyFont="1" applyFill="1" applyAlignment="1">
      <alignment vertical="center" wrapText="1"/>
    </xf>
    <xf numFmtId="0" fontId="1" fillId="0" borderId="0" xfId="0" applyFont="1" applyFill="1" applyBorder="1" applyAlignment="1">
      <alignment horizontal="center" vertical="center" wrapText="1"/>
    </xf>
    <xf numFmtId="0" fontId="0" fillId="0" borderId="0" xfId="0" applyFont="1" applyFill="1" applyBorder="1" applyAlignment="1">
      <alignment vertical="center" wrapText="1"/>
    </xf>
    <xf numFmtId="0" fontId="1" fillId="0" borderId="0" xfId="0" applyFont="1" applyFill="1" applyAlignment="1">
      <alignment horizontal="center" vertical="center" wrapText="1"/>
    </xf>
    <xf numFmtId="0" fontId="1" fillId="0" borderId="0" xfId="0" applyFont="1" applyFill="1" applyAlignment="1">
      <alignment vertical="center" wrapText="1"/>
    </xf>
    <xf numFmtId="0" fontId="0" fillId="0" borderId="0" xfId="0" applyFont="1" applyFill="1" applyAlignment="1">
      <alignment horizontal="center" vertical="center" wrapText="1"/>
    </xf>
    <xf numFmtId="0" fontId="0" fillId="0" borderId="0" xfId="0" applyFont="1" applyFill="1" applyAlignment="1">
      <alignment horizontal="left" vertical="center" wrapText="1"/>
    </xf>
    <xf numFmtId="0" fontId="10" fillId="0" borderId="5" xfId="0" applyFont="1" applyFill="1" applyBorder="1" applyAlignment="1">
      <alignment horizontal="center" vertical="center" wrapText="1"/>
    </xf>
    <xf numFmtId="0" fontId="10" fillId="0" borderId="6" xfId="0" applyFont="1" applyFill="1" applyBorder="1" applyAlignment="1">
      <alignment horizontal="center" vertical="center" wrapText="1"/>
    </xf>
    <xf numFmtId="0" fontId="9" fillId="0" borderId="3" xfId="0" applyFont="1" applyFill="1" applyBorder="1" applyAlignment="1">
      <alignment horizontal="center" vertical="center" wrapText="1"/>
    </xf>
    <xf numFmtId="0" fontId="5" fillId="0" borderId="2" xfId="0" applyFont="1" applyFill="1" applyBorder="1" applyAlignment="1">
      <alignment horizontal="center" vertical="center" wrapText="1"/>
    </xf>
    <xf numFmtId="0" fontId="0" fillId="0" borderId="1" xfId="0" applyFont="1" applyFill="1" applyBorder="1" applyAlignment="1">
      <alignment vertical="center" wrapText="1"/>
    </xf>
    <xf numFmtId="1" fontId="2" fillId="0" borderId="0" xfId="0" applyNumberFormat="1" applyFont="1" applyAlignment="1">
      <alignment horizontal="center" vertical="center" wrapText="1"/>
    </xf>
    <xf numFmtId="1" fontId="0" fillId="0" borderId="0" xfId="0" applyNumberFormat="1" applyFont="1" applyFill="1" applyAlignment="1">
      <alignment horizontal="center" vertical="center" wrapText="1"/>
    </xf>
    <xf numFmtId="1" fontId="0" fillId="0" borderId="0" xfId="0" applyNumberFormat="1" applyFont="1" applyAlignment="1">
      <alignment horizontal="center" vertical="center" wrapText="1"/>
    </xf>
    <xf numFmtId="0" fontId="0" fillId="0" borderId="0" xfId="0" applyFont="1" applyAlignment="1">
      <alignment vertical="center"/>
    </xf>
    <xf numFmtId="0" fontId="1" fillId="0" borderId="0" xfId="0" applyFont="1" applyAlignment="1">
      <alignment vertical="center" wrapText="1"/>
    </xf>
    <xf numFmtId="0" fontId="0" fillId="0" borderId="0" xfId="0" applyFont="1" applyAlignment="1">
      <alignment horizontal="center" vertical="center"/>
    </xf>
    <xf numFmtId="0" fontId="5" fillId="0" borderId="0" xfId="0" applyFont="1" applyAlignment="1">
      <alignment vertical="center" wrapText="1"/>
    </xf>
    <xf numFmtId="0" fontId="1" fillId="0" borderId="0" xfId="0" applyFont="1" applyAlignment="1">
      <alignment horizontal="center" vertical="center"/>
    </xf>
    <xf numFmtId="0" fontId="5" fillId="0" borderId="0" xfId="0" applyFont="1" applyAlignment="1">
      <alignment horizontal="center" vertical="center" wrapText="1"/>
    </xf>
    <xf numFmtId="0" fontId="0" fillId="0" borderId="1" xfId="0" applyFont="1" applyBorder="1" applyAlignment="1">
      <alignment horizontal="center" vertical="center" wrapText="1"/>
    </xf>
    <xf numFmtId="0" fontId="1" fillId="0" borderId="1" xfId="0" applyFont="1" applyBorder="1" applyAlignment="1">
      <alignment horizontal="center" vertical="center" wrapText="1"/>
    </xf>
    <xf numFmtId="0" fontId="0" fillId="0" borderId="1" xfId="0" applyFont="1" applyBorder="1" applyAlignment="1">
      <alignment vertical="center"/>
    </xf>
    <xf numFmtId="164" fontId="0" fillId="0" borderId="1" xfId="1" applyNumberFormat="1" applyFont="1" applyBorder="1" applyAlignment="1">
      <alignment vertical="center"/>
    </xf>
    <xf numFmtId="0" fontId="0" fillId="0" borderId="0" xfId="0" applyFont="1" applyBorder="1" applyAlignment="1">
      <alignment vertical="center" wrapText="1"/>
    </xf>
    <xf numFmtId="0" fontId="0" fillId="0" borderId="0" xfId="0" applyFont="1" applyBorder="1" applyAlignment="1">
      <alignment horizontal="center" vertical="center"/>
    </xf>
    <xf numFmtId="0" fontId="0" fillId="0" borderId="0" xfId="0" applyFont="1" applyBorder="1" applyAlignment="1">
      <alignment vertical="center"/>
    </xf>
    <xf numFmtId="0" fontId="11" fillId="0" borderId="1" xfId="0" applyFont="1" applyFill="1" applyBorder="1" applyAlignment="1">
      <alignment vertical="center" wrapText="1"/>
    </xf>
    <xf numFmtId="164" fontId="4" fillId="0" borderId="1" xfId="1" applyNumberFormat="1" applyFont="1" applyFill="1" applyBorder="1" applyAlignment="1">
      <alignment vertical="center" wrapText="1"/>
    </xf>
    <xf numFmtId="0" fontId="11" fillId="0" borderId="4" xfId="0" applyFont="1" applyFill="1" applyBorder="1" applyAlignment="1">
      <alignment horizontal="center" vertical="center" wrapText="1"/>
    </xf>
    <xf numFmtId="0" fontId="0" fillId="0" borderId="1" xfId="0" applyFont="1" applyFill="1" applyBorder="1" applyAlignment="1">
      <alignment horizontal="center" vertical="center" wrapText="1"/>
    </xf>
    <xf numFmtId="0" fontId="11" fillId="0" borderId="1" xfId="0" applyFont="1" applyFill="1" applyBorder="1" applyAlignment="1">
      <alignment horizontal="center" vertical="center" wrapText="1"/>
    </xf>
    <xf numFmtId="0" fontId="5" fillId="0" borderId="0" xfId="0" applyFont="1" applyFill="1" applyAlignment="1">
      <alignment vertical="center" wrapText="1"/>
    </xf>
    <xf numFmtId="0" fontId="1" fillId="0" borderId="1" xfId="0" applyFont="1" applyBorder="1" applyAlignment="1">
      <alignment horizontal="center" vertical="center"/>
    </xf>
    <xf numFmtId="0" fontId="0" fillId="0" borderId="0" xfId="0" applyFont="1" applyFill="1" applyAlignment="1">
      <alignment vertical="center"/>
    </xf>
    <xf numFmtId="0" fontId="0" fillId="0" borderId="0" xfId="0" applyFont="1" applyFill="1" applyAlignment="1">
      <alignment horizontal="center" vertical="center"/>
    </xf>
    <xf numFmtId="0" fontId="1" fillId="0" borderId="0" xfId="0" applyFont="1" applyFill="1" applyAlignment="1">
      <alignment horizontal="center" vertical="center"/>
    </xf>
    <xf numFmtId="164" fontId="0" fillId="0" borderId="0" xfId="1" applyNumberFormat="1" applyFont="1" applyAlignment="1">
      <alignment vertical="center" wrapText="1"/>
    </xf>
    <xf numFmtId="0" fontId="0" fillId="0" borderId="0" xfId="0" applyFont="1" applyAlignment="1">
      <alignment horizontal="right" vertical="center" wrapText="1"/>
    </xf>
    <xf numFmtId="0" fontId="1" fillId="0" borderId="0" xfId="0" applyFont="1" applyAlignment="1">
      <alignment horizontal="center" vertical="center" wrapText="1"/>
    </xf>
    <xf numFmtId="0" fontId="1" fillId="0" borderId="9" xfId="0" applyFont="1" applyFill="1" applyBorder="1" applyAlignment="1">
      <alignment horizontal="center" vertical="center" wrapText="1"/>
    </xf>
    <xf numFmtId="0" fontId="0" fillId="0" borderId="0" xfId="0" applyFont="1" applyFill="1" applyAlignment="1"/>
    <xf numFmtId="0" fontId="6" fillId="0" borderId="0" xfId="0" applyFont="1" applyFill="1" applyBorder="1" applyAlignment="1">
      <alignment horizontal="center" vertical="center" wrapText="1"/>
    </xf>
    <xf numFmtId="0" fontId="6" fillId="0" borderId="0" xfId="0" applyFont="1" applyFill="1" applyBorder="1" applyAlignment="1">
      <alignment vertical="center" wrapText="1"/>
    </xf>
    <xf numFmtId="0" fontId="2" fillId="0" borderId="8" xfId="0" applyFont="1" applyFill="1" applyBorder="1" applyAlignment="1">
      <alignment horizontal="center" vertical="center" wrapText="1"/>
    </xf>
    <xf numFmtId="0" fontId="2" fillId="0" borderId="8" xfId="0" applyFont="1" applyFill="1" applyBorder="1" applyAlignment="1">
      <alignment horizontal="left" vertical="center" wrapText="1"/>
    </xf>
    <xf numFmtId="0" fontId="0" fillId="0" borderId="10" xfId="0" applyFont="1" applyFill="1" applyBorder="1" applyAlignment="1">
      <alignment horizontal="center" vertical="center"/>
    </xf>
    <xf numFmtId="0" fontId="1" fillId="0" borderId="0" xfId="0" applyFont="1" applyFill="1" applyAlignment="1"/>
    <xf numFmtId="0" fontId="0" fillId="0" borderId="0" xfId="0" applyFont="1" applyFill="1" applyAlignment="1">
      <alignment horizontal="right"/>
    </xf>
    <xf numFmtId="0" fontId="1" fillId="0" borderId="0" xfId="0" applyFont="1" applyAlignment="1">
      <alignment vertical="center"/>
    </xf>
    <xf numFmtId="0" fontId="14" fillId="0" borderId="0" xfId="0" applyFont="1" applyAlignment="1">
      <alignment vertical="center"/>
    </xf>
    <xf numFmtId="0" fontId="1" fillId="0" borderId="7" xfId="0" applyFont="1" applyBorder="1" applyAlignment="1">
      <alignment vertical="center" wrapText="1"/>
    </xf>
    <xf numFmtId="0" fontId="1" fillId="0" borderId="0" xfId="0" applyFont="1" applyBorder="1" applyAlignment="1">
      <alignment vertical="center" wrapText="1"/>
    </xf>
    <xf numFmtId="0" fontId="1" fillId="0" borderId="14" xfId="0" applyFont="1" applyBorder="1" applyAlignment="1">
      <alignment vertical="center" wrapText="1"/>
    </xf>
    <xf numFmtId="0" fontId="5" fillId="0" borderId="15" xfId="0" applyFont="1" applyBorder="1" applyAlignment="1">
      <alignment horizontal="center" vertical="center" wrapText="1"/>
    </xf>
    <xf numFmtId="0" fontId="5" fillId="0" borderId="16" xfId="0" applyFont="1" applyBorder="1" applyAlignment="1">
      <alignment horizontal="center" vertical="center" wrapText="1"/>
    </xf>
    <xf numFmtId="0" fontId="0" fillId="0" borderId="0" xfId="0" applyFont="1" applyBorder="1" applyAlignment="1">
      <alignment vertical="center" wrapText="1"/>
    </xf>
    <xf numFmtId="0" fontId="5" fillId="0" borderId="16" xfId="0" applyFont="1" applyFill="1" applyBorder="1" applyAlignment="1">
      <alignment horizontal="center" vertical="center" wrapText="1"/>
    </xf>
    <xf numFmtId="0" fontId="0" fillId="0" borderId="14" xfId="0" applyFont="1" applyFill="1" applyBorder="1" applyAlignment="1">
      <alignment vertical="center" wrapText="1"/>
    </xf>
    <xf numFmtId="0" fontId="1" fillId="0" borderId="7" xfId="0" applyFont="1" applyFill="1" applyBorder="1" applyAlignment="1">
      <alignment vertical="center" wrapText="1"/>
    </xf>
    <xf numFmtId="0" fontId="1" fillId="0" borderId="7" xfId="0" applyFont="1" applyBorder="1" applyAlignment="1">
      <alignment vertical="center" wrapText="1"/>
    </xf>
    <xf numFmtId="9" fontId="0" fillId="0" borderId="0" xfId="1" applyNumberFormat="1" applyFont="1" applyAlignment="1">
      <alignment vertical="center" wrapText="1"/>
    </xf>
    <xf numFmtId="0" fontId="0" fillId="0" borderId="1" xfId="0" applyFont="1" applyBorder="1" applyAlignment="1">
      <alignment horizontal="center" vertical="center"/>
    </xf>
    <xf numFmtId="0" fontId="0" fillId="0" borderId="14" xfId="0" applyFont="1" applyBorder="1" applyAlignment="1">
      <alignment vertical="center" wrapText="1"/>
    </xf>
    <xf numFmtId="0" fontId="0" fillId="0" borderId="11" xfId="0" applyFont="1" applyBorder="1" applyAlignment="1">
      <alignment vertical="center" wrapText="1"/>
    </xf>
    <xf numFmtId="0" fontId="0" fillId="0" borderId="4" xfId="0" applyFont="1" applyBorder="1" applyAlignment="1">
      <alignment vertical="center" wrapText="1"/>
    </xf>
    <xf numFmtId="0" fontId="1" fillId="0" borderId="13" xfId="0" applyFont="1" applyBorder="1" applyAlignment="1">
      <alignment vertical="center" wrapText="1"/>
    </xf>
    <xf numFmtId="0" fontId="1" fillId="0" borderId="17" xfId="0" applyFont="1" applyBorder="1" applyAlignment="1">
      <alignment vertical="center" wrapText="1"/>
    </xf>
    <xf numFmtId="0" fontId="0" fillId="0" borderId="12" xfId="0" applyFont="1" applyBorder="1" applyAlignment="1">
      <alignment vertical="center" wrapText="1"/>
    </xf>
    <xf numFmtId="0" fontId="0" fillId="0" borderId="18" xfId="0" applyFont="1" applyBorder="1" applyAlignment="1">
      <alignment vertical="center" wrapText="1"/>
    </xf>
    <xf numFmtId="0" fontId="1" fillId="0" borderId="12" xfId="0" applyFont="1" applyBorder="1" applyAlignment="1">
      <alignment vertical="center" wrapText="1"/>
    </xf>
    <xf numFmtId="0" fontId="1" fillId="0" borderId="18" xfId="0" applyFont="1" applyBorder="1" applyAlignment="1">
      <alignment vertical="center" wrapText="1"/>
    </xf>
    <xf numFmtId="0" fontId="0" fillId="0" borderId="13" xfId="0" applyFont="1" applyBorder="1" applyAlignment="1">
      <alignment vertical="center" wrapText="1"/>
    </xf>
    <xf numFmtId="0" fontId="0" fillId="0" borderId="17" xfId="0" applyFont="1" applyBorder="1" applyAlignment="1">
      <alignment vertical="center" wrapText="1"/>
    </xf>
    <xf numFmtId="0" fontId="0" fillId="0" borderId="11" xfId="0" applyFont="1" applyBorder="1" applyAlignment="1">
      <alignment vertical="center" wrapText="1"/>
    </xf>
    <xf numFmtId="0" fontId="0" fillId="0" borderId="4" xfId="0" applyFont="1" applyBorder="1" applyAlignment="1">
      <alignment vertical="center" wrapText="1"/>
    </xf>
    <xf numFmtId="0" fontId="1" fillId="0" borderId="12" xfId="0" applyFont="1" applyBorder="1" applyAlignment="1">
      <alignment vertical="center" wrapText="1"/>
    </xf>
    <xf numFmtId="0" fontId="1" fillId="0" borderId="18" xfId="0" applyFont="1" applyBorder="1" applyAlignment="1">
      <alignment vertical="center" wrapText="1"/>
    </xf>
    <xf numFmtId="0" fontId="0" fillId="0" borderId="12" xfId="0" applyFont="1" applyBorder="1" applyAlignment="1">
      <alignment vertical="center" wrapText="1"/>
    </xf>
    <xf numFmtId="0" fontId="0" fillId="0" borderId="18" xfId="0" applyFont="1" applyBorder="1" applyAlignment="1">
      <alignment vertical="center" wrapText="1"/>
    </xf>
    <xf numFmtId="0" fontId="1" fillId="0" borderId="13" xfId="0" applyFont="1" applyBorder="1" applyAlignment="1">
      <alignment vertical="center" wrapText="1"/>
    </xf>
    <xf numFmtId="0" fontId="1" fillId="0" borderId="17" xfId="0" applyFont="1" applyBorder="1" applyAlignment="1">
      <alignment vertical="center" wrapText="1"/>
    </xf>
    <xf numFmtId="0" fontId="1" fillId="0" borderId="11" xfId="0" applyFont="1" applyBorder="1" applyAlignment="1">
      <alignment vertical="center" wrapText="1"/>
    </xf>
    <xf numFmtId="0" fontId="1" fillId="0" borderId="4" xfId="0" applyFont="1" applyBorder="1" applyAlignment="1">
      <alignment vertical="center" wrapText="1"/>
    </xf>
    <xf numFmtId="0" fontId="1" fillId="0" borderId="19" xfId="0" applyFont="1" applyBorder="1" applyAlignment="1">
      <alignment vertical="center" wrapText="1"/>
    </xf>
    <xf numFmtId="0" fontId="0" fillId="0" borderId="20" xfId="0" applyFont="1" applyBorder="1" applyAlignment="1">
      <alignment vertical="center" wrapText="1"/>
    </xf>
    <xf numFmtId="0" fontId="0" fillId="0" borderId="19" xfId="0" applyFont="1" applyBorder="1" applyAlignment="1">
      <alignment vertical="center" wrapText="1"/>
    </xf>
    <xf numFmtId="0" fontId="1" fillId="0" borderId="19" xfId="0" applyFont="1" applyFill="1" applyBorder="1" applyAlignment="1">
      <alignment vertical="center" wrapText="1"/>
    </xf>
    <xf numFmtId="0" fontId="0" fillId="0" borderId="3" xfId="0" applyFont="1" applyBorder="1" applyAlignment="1">
      <alignment vertical="center" wrapText="1"/>
    </xf>
    <xf numFmtId="0" fontId="1" fillId="0" borderId="20" xfId="0" applyFont="1" applyFill="1" applyBorder="1" applyAlignment="1">
      <alignment vertical="center" wrapText="1"/>
    </xf>
    <xf numFmtId="0" fontId="1" fillId="0" borderId="20" xfId="0" applyFont="1" applyBorder="1" applyAlignment="1">
      <alignment vertical="center" wrapText="1"/>
    </xf>
    <xf numFmtId="0" fontId="1" fillId="0" borderId="14" xfId="0" applyFont="1" applyFill="1" applyBorder="1" applyAlignment="1">
      <alignment vertical="center" wrapText="1"/>
    </xf>
    <xf numFmtId="0" fontId="1" fillId="0" borderId="13" xfId="0" applyFont="1" applyFill="1" applyBorder="1" applyAlignment="1">
      <alignment vertical="center" wrapText="1"/>
    </xf>
    <xf numFmtId="0" fontId="0" fillId="0" borderId="7" xfId="0" applyFont="1" applyBorder="1" applyAlignment="1">
      <alignment horizontal="center" vertical="center" wrapText="1"/>
    </xf>
    <xf numFmtId="0" fontId="1" fillId="0" borderId="7" xfId="0" applyFont="1" applyBorder="1" applyAlignment="1">
      <alignment horizontal="center" vertical="center" wrapText="1"/>
    </xf>
    <xf numFmtId="0" fontId="0" fillId="0" borderId="0" xfId="0" applyAlignment="1">
      <alignment horizontal="center" vertical="center"/>
    </xf>
    <xf numFmtId="0" fontId="0" fillId="0" borderId="1" xfId="0" applyFont="1" applyBorder="1" applyAlignment="1">
      <alignment horizontal="center" vertical="center"/>
    </xf>
    <xf numFmtId="0" fontId="0" fillId="0" borderId="19" xfId="0" applyFont="1" applyBorder="1" applyAlignment="1">
      <alignment vertical="center" wrapText="1"/>
    </xf>
    <xf numFmtId="0" fontId="0" fillId="0" borderId="20" xfId="0" applyFont="1" applyBorder="1" applyAlignment="1">
      <alignment vertical="center" wrapText="1"/>
    </xf>
    <xf numFmtId="0" fontId="1" fillId="0" borderId="19" xfId="0" applyFont="1" applyBorder="1" applyAlignment="1">
      <alignment vertical="center" wrapText="1"/>
    </xf>
    <xf numFmtId="0" fontId="0" fillId="0" borderId="3" xfId="0" applyFont="1" applyBorder="1" applyAlignment="1">
      <alignment vertical="center" wrapText="1"/>
    </xf>
    <xf numFmtId="0" fontId="1" fillId="0" borderId="12" xfId="0" applyFont="1" applyBorder="1" applyAlignment="1">
      <alignment vertical="center" wrapText="1"/>
    </xf>
    <xf numFmtId="0" fontId="1" fillId="0" borderId="18" xfId="0" applyFont="1" applyBorder="1" applyAlignment="1">
      <alignment vertical="center" wrapText="1"/>
    </xf>
    <xf numFmtId="0" fontId="0" fillId="0" borderId="12" xfId="0" applyFont="1" applyBorder="1" applyAlignment="1">
      <alignment vertical="center" wrapText="1"/>
    </xf>
    <xf numFmtId="0" fontId="0" fillId="0" borderId="18" xfId="0" applyFont="1" applyBorder="1" applyAlignment="1">
      <alignment vertical="center" wrapText="1"/>
    </xf>
    <xf numFmtId="0" fontId="11" fillId="0" borderId="0" xfId="0" applyFont="1" applyAlignment="1">
      <alignment horizontal="center" vertical="center" wrapText="1"/>
    </xf>
    <xf numFmtId="0" fontId="11" fillId="0" borderId="0" xfId="0" applyFont="1" applyAlignment="1">
      <alignment horizontal="center" vertical="center"/>
    </xf>
    <xf numFmtId="0" fontId="1" fillId="0" borderId="12" xfId="0" applyFont="1" applyBorder="1" applyAlignment="1">
      <alignment vertical="center" wrapText="1"/>
    </xf>
    <xf numFmtId="0" fontId="1" fillId="0" borderId="18" xfId="0" applyFont="1" applyBorder="1" applyAlignment="1">
      <alignment vertical="center" wrapText="1"/>
    </xf>
    <xf numFmtId="0" fontId="0" fillId="0" borderId="12" xfId="0" applyFont="1" applyBorder="1" applyAlignment="1">
      <alignment vertical="center" wrapText="1"/>
    </xf>
    <xf numFmtId="0" fontId="0" fillId="0" borderId="18" xfId="0" applyFont="1" applyBorder="1" applyAlignment="1">
      <alignment vertical="center" wrapText="1"/>
    </xf>
    <xf numFmtId="0" fontId="1" fillId="0" borderId="19" xfId="0" applyFont="1" applyBorder="1" applyAlignment="1">
      <alignment vertical="center" wrapText="1"/>
    </xf>
    <xf numFmtId="0" fontId="0" fillId="0" borderId="20" xfId="0" applyFont="1" applyBorder="1" applyAlignment="1">
      <alignment vertical="center" wrapText="1"/>
    </xf>
    <xf numFmtId="0" fontId="0" fillId="0" borderId="19" xfId="0" applyFont="1" applyBorder="1" applyAlignment="1">
      <alignment vertical="center" wrapText="1"/>
    </xf>
    <xf numFmtId="0" fontId="0" fillId="0" borderId="3" xfId="0" applyFont="1" applyBorder="1" applyAlignment="1">
      <alignment vertical="center" wrapText="1"/>
    </xf>
    <xf numFmtId="0" fontId="1" fillId="0" borderId="3" xfId="0" applyFont="1" applyBorder="1" applyAlignment="1">
      <alignment vertical="center" wrapText="1"/>
    </xf>
    <xf numFmtId="0" fontId="0" fillId="0" borderId="7" xfId="0" applyFont="1" applyFill="1" applyBorder="1" applyAlignment="1">
      <alignment vertical="center" wrapText="1"/>
    </xf>
    <xf numFmtId="0" fontId="0" fillId="0" borderId="14" xfId="0" applyFont="1" applyBorder="1" applyAlignment="1">
      <alignment horizontal="center" vertical="center" wrapText="1"/>
    </xf>
    <xf numFmtId="0" fontId="0" fillId="0" borderId="19" xfId="0" applyFont="1" applyBorder="1" applyAlignment="1">
      <alignment vertical="center" wrapText="1"/>
    </xf>
    <xf numFmtId="0" fontId="0" fillId="0" borderId="20" xfId="0" applyFont="1" applyBorder="1" applyAlignment="1">
      <alignment vertical="center" wrapText="1"/>
    </xf>
    <xf numFmtId="0" fontId="0" fillId="0" borderId="3" xfId="0" applyFont="1" applyBorder="1" applyAlignment="1">
      <alignment vertical="center" wrapText="1"/>
    </xf>
    <xf numFmtId="0" fontId="1" fillId="0" borderId="19" xfId="0" applyFont="1" applyBorder="1" applyAlignment="1">
      <alignment vertical="center" wrapText="1"/>
    </xf>
    <xf numFmtId="0" fontId="1" fillId="0" borderId="12" xfId="0" applyFont="1" applyBorder="1" applyAlignment="1">
      <alignment vertical="center" wrapText="1"/>
    </xf>
    <xf numFmtId="0" fontId="1" fillId="0" borderId="18" xfId="0" applyFont="1" applyBorder="1" applyAlignment="1">
      <alignment vertical="center" wrapText="1"/>
    </xf>
    <xf numFmtId="0" fontId="0" fillId="0" borderId="15" xfId="0" applyFont="1" applyBorder="1" applyAlignment="1">
      <alignment horizontal="center" vertical="center" wrapText="1"/>
    </xf>
    <xf numFmtId="0" fontId="0" fillId="0" borderId="1" xfId="0" applyFont="1" applyBorder="1" applyAlignment="1">
      <alignment vertical="center" wrapText="1"/>
    </xf>
    <xf numFmtId="0" fontId="1" fillId="0" borderId="15" xfId="0" applyFont="1" applyBorder="1" applyAlignment="1">
      <alignment vertical="center" wrapText="1"/>
    </xf>
    <xf numFmtId="0" fontId="1" fillId="0" borderId="2" xfId="0" applyFont="1" applyBorder="1" applyAlignment="1">
      <alignment vertical="center" wrapText="1"/>
    </xf>
    <xf numFmtId="0" fontId="1" fillId="0" borderId="1" xfId="0" applyFont="1" applyBorder="1" applyAlignment="1">
      <alignment vertical="center" wrapText="1"/>
    </xf>
    <xf numFmtId="0" fontId="0" fillId="0" borderId="16" xfId="0" applyFont="1" applyBorder="1" applyAlignment="1">
      <alignment horizontal="center" vertical="center" wrapText="1"/>
    </xf>
    <xf numFmtId="0" fontId="0" fillId="0" borderId="15" xfId="0" applyFont="1" applyBorder="1" applyAlignment="1">
      <alignment vertical="center" wrapText="1"/>
    </xf>
    <xf numFmtId="0" fontId="0" fillId="0" borderId="2" xfId="0" applyFont="1" applyBorder="1" applyAlignment="1">
      <alignment vertical="center" wrapText="1"/>
    </xf>
    <xf numFmtId="0" fontId="0" fillId="0" borderId="16" xfId="0" applyFont="1" applyFill="1" applyBorder="1" applyAlignment="1">
      <alignment vertical="center" wrapText="1"/>
    </xf>
    <xf numFmtId="0" fontId="1" fillId="0" borderId="19" xfId="0" applyFont="1" applyBorder="1" applyAlignment="1">
      <alignment horizontal="center" vertical="center" wrapText="1"/>
    </xf>
    <xf numFmtId="0" fontId="0" fillId="0" borderId="13" xfId="0" applyFont="1" applyBorder="1" applyAlignment="1">
      <alignment vertical="center" wrapText="1"/>
    </xf>
    <xf numFmtId="0" fontId="0" fillId="0" borderId="17" xfId="0" applyFont="1" applyBorder="1" applyAlignment="1">
      <alignment vertical="center" wrapText="1"/>
    </xf>
    <xf numFmtId="0" fontId="16" fillId="0" borderId="0" xfId="0" applyFont="1" applyAlignment="1">
      <alignment vertical="center"/>
    </xf>
    <xf numFmtId="0" fontId="11" fillId="0" borderId="16" xfId="0" applyFont="1" applyBorder="1" applyAlignment="1">
      <alignment vertical="center" wrapText="1"/>
    </xf>
    <xf numFmtId="0" fontId="17" fillId="0" borderId="0" xfId="0" applyFont="1" applyBorder="1" applyAlignment="1">
      <alignment vertical="center" wrapText="1"/>
    </xf>
    <xf numFmtId="0" fontId="18" fillId="0" borderId="16" xfId="0" applyFont="1" applyBorder="1" applyAlignment="1">
      <alignment vertical="center" wrapText="1"/>
    </xf>
    <xf numFmtId="0" fontId="17" fillId="0" borderId="16" xfId="0" applyFont="1" applyBorder="1" applyAlignment="1">
      <alignment vertical="center" wrapText="1"/>
    </xf>
    <xf numFmtId="0" fontId="18" fillId="0" borderId="0" xfId="0" applyFont="1" applyAlignment="1">
      <alignment vertical="center" wrapText="1"/>
    </xf>
    <xf numFmtId="0" fontId="0" fillId="0" borderId="7" xfId="0" applyFont="1" applyBorder="1" applyAlignment="1">
      <alignment vertical="center" wrapText="1"/>
    </xf>
    <xf numFmtId="0" fontId="1" fillId="0" borderId="1" xfId="0" applyFont="1" applyBorder="1" applyAlignment="1">
      <alignment horizontal="center" vertical="center"/>
    </xf>
    <xf numFmtId="0" fontId="0" fillId="0" borderId="1" xfId="0" applyFont="1" applyBorder="1" applyAlignment="1">
      <alignment horizontal="center" vertical="center"/>
    </xf>
    <xf numFmtId="0" fontId="1" fillId="0" borderId="1" xfId="0" applyFont="1" applyFill="1" applyBorder="1" applyAlignment="1">
      <alignment horizontal="center" vertical="center" wrapText="1"/>
    </xf>
    <xf numFmtId="0" fontId="1" fillId="0" borderId="12" xfId="0" applyFont="1" applyBorder="1" applyAlignment="1">
      <alignment vertical="center" wrapText="1"/>
    </xf>
    <xf numFmtId="0" fontId="1" fillId="0" borderId="18" xfId="0" applyFont="1" applyBorder="1" applyAlignment="1">
      <alignment vertical="center" wrapText="1"/>
    </xf>
    <xf numFmtId="0" fontId="0" fillId="0" borderId="19" xfId="0" applyFont="1" applyBorder="1" applyAlignment="1">
      <alignment horizontal="center" vertical="center" wrapText="1"/>
    </xf>
    <xf numFmtId="0" fontId="0" fillId="0" borderId="20" xfId="0" applyFont="1" applyBorder="1" applyAlignment="1">
      <alignment horizontal="center" vertical="center" wrapText="1"/>
    </xf>
    <xf numFmtId="0" fontId="0" fillId="0" borderId="3" xfId="0" applyFont="1" applyBorder="1" applyAlignment="1">
      <alignment horizontal="center" vertical="center" wrapText="1"/>
    </xf>
    <xf numFmtId="0" fontId="0" fillId="0" borderId="19" xfId="0" applyFont="1" applyBorder="1" applyAlignment="1">
      <alignment vertical="center" wrapText="1"/>
    </xf>
    <xf numFmtId="0" fontId="0" fillId="0" borderId="20" xfId="0" applyFont="1" applyBorder="1" applyAlignment="1">
      <alignment vertical="center" wrapText="1"/>
    </xf>
    <xf numFmtId="0" fontId="0" fillId="0" borderId="3" xfId="0" applyFont="1" applyBorder="1" applyAlignment="1">
      <alignment vertical="center" wrapText="1"/>
    </xf>
    <xf numFmtId="0" fontId="1" fillId="0" borderId="19" xfId="0" applyFont="1" applyBorder="1" applyAlignment="1">
      <alignment vertical="center" wrapText="1"/>
    </xf>
    <xf numFmtId="0" fontId="0" fillId="0" borderId="11" xfId="0" applyFont="1" applyBorder="1" applyAlignment="1">
      <alignment horizontal="center" vertical="center" wrapText="1"/>
    </xf>
    <xf numFmtId="0" fontId="0" fillId="0" borderId="12" xfId="0" applyFont="1" applyBorder="1" applyAlignment="1">
      <alignment horizontal="center" vertical="center" wrapText="1"/>
    </xf>
    <xf numFmtId="0" fontId="5" fillId="0" borderId="16" xfId="0" applyFont="1" applyBorder="1" applyAlignment="1">
      <alignment horizontal="center" vertical="center" wrapText="1"/>
    </xf>
    <xf numFmtId="0" fontId="0" fillId="0" borderId="13" xfId="0" applyFont="1" applyBorder="1" applyAlignment="1">
      <alignment vertical="center" wrapText="1"/>
    </xf>
    <xf numFmtId="0" fontId="0" fillId="0" borderId="17" xfId="0" applyFont="1" applyBorder="1" applyAlignment="1">
      <alignment vertical="center" wrapText="1"/>
    </xf>
    <xf numFmtId="0" fontId="1" fillId="0" borderId="11" xfId="0" applyFont="1" applyBorder="1" applyAlignment="1">
      <alignment horizontal="center" vertical="center" wrapText="1"/>
    </xf>
    <xf numFmtId="0" fontId="1" fillId="0" borderId="4" xfId="0" applyFont="1" applyBorder="1" applyAlignment="1">
      <alignment horizontal="center" vertical="center" wrapText="1"/>
    </xf>
    <xf numFmtId="0" fontId="0" fillId="0" borderId="13" xfId="0" applyFont="1" applyBorder="1" applyAlignment="1">
      <alignment horizontal="center" vertical="center" wrapText="1"/>
    </xf>
  </cellXfs>
  <cellStyles count="2">
    <cellStyle name="Normal" xfId="0" builtinId="0"/>
    <cellStyle name="Porcentagem" xfId="1" builtinId="5"/>
  </cellStyles>
  <dxfs count="45">
    <dxf>
      <fill>
        <patternFill patternType="none">
          <fgColor indexed="64"/>
          <bgColor auto="1"/>
        </patternFill>
      </fill>
      <alignment horizontal="center" vertical="center" textRotation="0" wrapText="0" indent="0" justifyLastLine="0" shrinkToFit="0" readingOrder="0"/>
    </dxf>
    <dxf>
      <fill>
        <patternFill patternType="none">
          <fgColor indexed="64"/>
          <bgColor auto="1"/>
        </patternFill>
      </fill>
      <alignment horizontal="center" vertical="center" textRotation="0" wrapText="0" indent="0" justifyLastLine="0" shrinkToFit="0" readingOrder="0"/>
    </dxf>
    <dxf>
      <fill>
        <patternFill patternType="none">
          <fgColor indexed="64"/>
          <bgColor auto="1"/>
        </patternFill>
      </fill>
      <alignment horizontal="center" vertical="center" textRotation="0" wrapText="0" indent="0" justifyLastLine="0" shrinkToFit="0" readingOrder="0"/>
    </dxf>
    <dxf>
      <fill>
        <patternFill patternType="none">
          <fgColor indexed="64"/>
          <bgColor auto="1"/>
        </patternFill>
      </fill>
      <alignment horizontal="center" vertical="center" textRotation="0" wrapText="0" indent="0" justifyLastLine="0" shrinkToFit="0" readingOrder="0"/>
    </dxf>
    <dxf>
      <fill>
        <patternFill patternType="none">
          <fgColor indexed="64"/>
          <bgColor auto="1"/>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Arial"/>
        <scheme val="none"/>
      </font>
      <fill>
        <patternFill patternType="none">
          <fgColor indexed="64"/>
          <bgColor auto="1"/>
        </patternFill>
      </fill>
      <alignment horizontal="general" vertical="center"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0"/>
        <color theme="1"/>
        <name val="Arial"/>
        <scheme val="none"/>
      </font>
      <fill>
        <patternFill patternType="none">
          <fgColor indexed="64"/>
          <bgColor auto="1"/>
        </patternFill>
      </fill>
      <alignment horizontal="center" vertical="center" textRotation="0" wrapText="1" indent="0" justifyLastLine="0" shrinkToFit="0" readingOrder="0"/>
      <border diagonalUp="0" diagonalDown="0" outline="0">
        <left/>
        <right/>
        <top style="thin">
          <color theme="4" tint="0.39997558519241921"/>
        </top>
        <bottom style="thin">
          <color theme="4" tint="0.39997558519241921"/>
        </bottom>
      </border>
    </dxf>
    <dxf>
      <border outline="0">
        <top style="thin">
          <color rgb="FF95B3D7"/>
        </top>
      </border>
    </dxf>
    <dxf>
      <border outline="0">
        <left style="thin">
          <color rgb="FF95B3D7"/>
        </left>
        <top style="thin">
          <color rgb="FF95B3D7"/>
        </top>
        <bottom style="thin">
          <color rgb="FF95B3D7"/>
        </bottom>
      </border>
    </dxf>
    <dxf>
      <fill>
        <patternFill patternType="none">
          <fgColor indexed="64"/>
          <bgColor auto="1"/>
        </patternFill>
      </fill>
    </dxf>
    <dxf>
      <border outline="0">
        <bottom style="thin">
          <color rgb="FF95B3D7"/>
        </bottom>
      </border>
    </dxf>
    <dxf>
      <fill>
        <patternFill patternType="none">
          <fgColor indexed="64"/>
          <bgColor auto="1"/>
        </patternFill>
      </fill>
    </dxf>
    <dxf>
      <font>
        <b val="0"/>
        <i val="0"/>
        <strike val="0"/>
        <condense val="0"/>
        <extend val="0"/>
        <outline val="0"/>
        <shadow val="0"/>
        <u val="none"/>
        <vertAlign val="baseline"/>
        <sz val="10"/>
        <color rgb="FF000000"/>
        <name val="Arial"/>
        <scheme val="none"/>
      </font>
      <numFmt numFmtId="1" formatCode="0"/>
      <fill>
        <patternFill patternType="none">
          <fgColor indexed="64"/>
          <bgColor auto="1"/>
        </patternFill>
      </fill>
      <alignment horizontal="center" vertical="center" textRotation="0" wrapText="1" indent="0" justifyLastLine="0" shrinkToFit="0" readingOrder="0"/>
      <border diagonalUp="0" diagonalDown="0" outline="0">
        <left/>
        <right/>
        <top/>
        <bottom style="medium">
          <color indexed="64"/>
        </bottom>
      </border>
    </dxf>
    <dxf>
      <font>
        <b val="0"/>
        <i val="0"/>
        <strike val="0"/>
        <condense val="0"/>
        <extend val="0"/>
        <outline val="0"/>
        <shadow val="0"/>
        <u val="none"/>
        <vertAlign val="baseline"/>
        <sz val="10"/>
        <color rgb="FF000000"/>
        <name val="Arial"/>
        <scheme val="none"/>
      </font>
      <fill>
        <patternFill patternType="none">
          <fgColor indexed="64"/>
          <bgColor auto="1"/>
        </patternFill>
      </fill>
      <alignment horizontal="general" vertical="center" textRotation="0" wrapText="1" indent="0" justifyLastLine="0" shrinkToFit="0" readingOrder="0"/>
      <border diagonalUp="0" diagonalDown="0" outline="0">
        <left/>
        <right/>
        <top/>
        <bottom style="medium">
          <color indexed="64"/>
        </bottom>
      </border>
    </dxf>
    <dxf>
      <font>
        <b val="0"/>
        <i val="0"/>
        <strike val="0"/>
        <condense val="0"/>
        <extend val="0"/>
        <outline val="0"/>
        <shadow val="0"/>
        <u val="none"/>
        <vertAlign val="baseline"/>
        <sz val="10"/>
        <color rgb="FF000000"/>
        <name val="Arial"/>
        <scheme val="none"/>
      </font>
      <fill>
        <patternFill patternType="none">
          <fgColor indexed="64"/>
          <bgColor auto="1"/>
        </patternFill>
      </fill>
      <alignment horizontal="general" vertical="center" textRotation="0" wrapText="1" indent="0" justifyLastLine="0" shrinkToFit="0" readingOrder="0"/>
      <border diagonalUp="0" diagonalDown="0" outline="0">
        <left/>
        <right/>
        <top/>
        <bottom style="medium">
          <color indexed="64"/>
        </bottom>
      </border>
    </dxf>
    <dxf>
      <font>
        <b val="0"/>
        <i val="0"/>
        <strike val="0"/>
        <condense val="0"/>
        <extend val="0"/>
        <outline val="0"/>
        <shadow val="0"/>
        <u val="none"/>
        <vertAlign val="baseline"/>
        <sz val="10"/>
        <color rgb="FF000000"/>
        <name val="Arial"/>
        <scheme val="none"/>
      </font>
      <fill>
        <patternFill patternType="none">
          <fgColor indexed="64"/>
          <bgColor auto="1"/>
        </patternFill>
      </fill>
      <alignment horizontal="general" vertical="center" textRotation="0" wrapText="1" indent="0" justifyLastLine="0" shrinkToFit="0" readingOrder="0"/>
      <border diagonalUp="0" diagonalDown="0" outline="0">
        <left/>
        <right/>
        <top/>
        <bottom style="medium">
          <color indexed="64"/>
        </bottom>
      </border>
    </dxf>
    <dxf>
      <font>
        <b val="0"/>
        <i val="0"/>
        <strike val="0"/>
        <condense val="0"/>
        <extend val="0"/>
        <outline val="0"/>
        <shadow val="0"/>
        <u val="none"/>
        <vertAlign val="baseline"/>
        <sz val="10"/>
        <color rgb="FF000000"/>
        <name val="Arial"/>
        <scheme val="none"/>
      </font>
      <fill>
        <patternFill patternType="none">
          <fgColor indexed="64"/>
          <bgColor auto="1"/>
        </patternFill>
      </fill>
      <alignment horizontal="general" vertical="center" textRotation="0" wrapText="1" indent="0" justifyLastLine="0" shrinkToFit="0" readingOrder="0"/>
      <border diagonalUp="0" diagonalDown="0" outline="0">
        <left/>
        <right/>
        <top/>
        <bottom style="medium">
          <color indexed="64"/>
        </bottom>
      </border>
    </dxf>
    <dxf>
      <font>
        <b val="0"/>
        <i val="0"/>
        <strike val="0"/>
        <condense val="0"/>
        <extend val="0"/>
        <outline val="0"/>
        <shadow val="0"/>
        <u val="none"/>
        <vertAlign val="baseline"/>
        <sz val="10"/>
        <color rgb="FF000000"/>
        <name val="Arial"/>
        <scheme val="none"/>
      </font>
      <fill>
        <patternFill patternType="none">
          <fgColor indexed="64"/>
          <bgColor auto="1"/>
        </patternFill>
      </fill>
      <alignment horizontal="center" vertical="center" textRotation="0" wrapText="1" indent="0" justifyLastLine="0" shrinkToFit="0" readingOrder="0"/>
      <border diagonalUp="0" diagonalDown="0" outline="0">
        <left/>
        <right/>
        <top/>
        <bottom style="medium">
          <color indexed="64"/>
        </bottom>
      </border>
    </dxf>
    <dxf>
      <font>
        <b val="0"/>
        <i val="0"/>
        <strike val="0"/>
        <condense val="0"/>
        <extend val="0"/>
        <outline val="0"/>
        <shadow val="0"/>
        <u val="none"/>
        <vertAlign val="baseline"/>
        <sz val="10"/>
        <color rgb="FF000000"/>
        <name val="Arial"/>
        <scheme val="none"/>
      </font>
      <fill>
        <patternFill patternType="none">
          <fgColor rgb="FF000000"/>
          <bgColor auto="1"/>
        </patternFill>
      </fill>
      <alignment horizontal="general" vertical="center" textRotation="0" wrapText="1" indent="0" justifyLastLine="0" shrinkToFit="0" readingOrder="0"/>
    </dxf>
    <dxf>
      <font>
        <b val="0"/>
        <i val="0"/>
        <strike val="0"/>
        <condense val="0"/>
        <extend val="0"/>
        <outline val="0"/>
        <shadow val="0"/>
        <u val="none"/>
        <vertAlign val="baseline"/>
        <sz val="8"/>
        <color theme="0"/>
        <name val="Arial"/>
        <scheme val="none"/>
      </font>
      <alignment horizontal="center" vertical="center" textRotation="0" wrapText="0" indent="0" justifyLastLine="0" shrinkToFit="0" readingOrder="0"/>
    </dxf>
    <dxf>
      <font>
        <b val="0"/>
        <i val="0"/>
        <strike val="0"/>
        <condense val="0"/>
        <extend val="0"/>
        <outline val="0"/>
        <shadow val="0"/>
        <u val="none"/>
        <vertAlign val="baseline"/>
        <sz val="12"/>
        <color rgb="FF000000"/>
        <name val="Arial"/>
        <scheme val="none"/>
      </font>
      <numFmt numFmtId="164" formatCode="0.0%"/>
      <fill>
        <patternFill patternType="none">
          <fgColor indexed="64"/>
          <bgColor indexed="65"/>
        </patternFill>
      </fill>
      <alignment horizontal="general"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rgb="FF000000"/>
        <name val="Arial"/>
        <scheme val="none"/>
      </font>
      <fill>
        <patternFill patternType="none">
          <fgColor indexed="64"/>
          <bgColor indexed="65"/>
        </patternFill>
      </fill>
      <alignment horizontal="general"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scheme val="none"/>
      </font>
      <fill>
        <patternFill patternType="none">
          <fgColor indexed="64"/>
          <bgColor indexed="65"/>
        </patternFill>
      </fill>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rgb="FF000000"/>
        <name val="Arial"/>
        <scheme val="none"/>
      </font>
      <fill>
        <patternFill patternType="none">
          <fgColor indexed="64"/>
          <bgColor indexed="65"/>
        </patternFill>
      </fill>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rgb="FF000000"/>
        <name val="Arial"/>
        <scheme val="none"/>
      </font>
      <fill>
        <patternFill patternType="none">
          <fgColor indexed="64"/>
          <bgColor indexed="65"/>
        </patternFill>
      </fill>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rgb="FF000000"/>
        <name val="Arial"/>
        <scheme val="none"/>
      </font>
      <fill>
        <patternFill patternType="none">
          <fgColor indexed="64"/>
          <bgColor indexed="65"/>
        </patternFill>
      </fill>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0"/>
        <color rgb="FF000000"/>
        <name val="Arial"/>
        <scheme val="none"/>
      </font>
      <fill>
        <patternFill patternType="none">
          <fgColor indexed="64"/>
          <bgColor auto="1"/>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scheme val="none"/>
      </font>
      <fill>
        <patternFill patternType="none">
          <fgColor indexed="64"/>
          <bgColor auto="1"/>
        </patternFill>
      </fill>
      <alignment horizontal="general"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0"/>
        <color rgb="FF000000"/>
        <name val="Arial"/>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scheme val="none"/>
      </font>
      <alignment horizontal="center" vertical="center" textRotation="0" wrapText="0" indent="0" justifyLastLine="0" shrinkToFit="0" readingOrder="0"/>
    </dxf>
    <dxf>
      <font>
        <b val="0"/>
        <i val="0"/>
        <strike val="0"/>
        <condense val="0"/>
        <extend val="0"/>
        <outline val="0"/>
        <shadow val="0"/>
        <u val="none"/>
        <vertAlign val="baseline"/>
        <sz val="10"/>
        <color rgb="FF000000"/>
        <name val="Arial"/>
        <scheme val="none"/>
      </font>
      <alignment horizontal="center" vertical="center" textRotation="0" wrapText="0" indent="0" justifyLastLine="0" shrinkToFit="0" readingOrder="0"/>
    </dxf>
    <dxf>
      <font>
        <b val="0"/>
        <i val="0"/>
        <strike val="0"/>
        <condense val="0"/>
        <extend val="0"/>
        <outline val="0"/>
        <shadow val="0"/>
        <u val="none"/>
        <vertAlign val="baseline"/>
        <sz val="10"/>
        <color rgb="FF000000"/>
        <name val="Arial"/>
        <scheme val="none"/>
      </font>
      <alignment horizontal="center" vertical="center" textRotation="0" wrapText="0" indent="0" justifyLastLine="0" shrinkToFit="0" readingOrder="0"/>
    </dxf>
    <dxf>
      <font>
        <b val="0"/>
        <i val="0"/>
        <strike val="0"/>
        <condense val="0"/>
        <extend val="0"/>
        <outline val="0"/>
        <shadow val="0"/>
        <u val="none"/>
        <vertAlign val="baseline"/>
        <sz val="10"/>
        <color rgb="FF000000"/>
        <name val="Arial"/>
        <scheme val="none"/>
      </font>
      <alignment horizontal="general" vertical="center" textRotation="0" wrapText="0" indent="0" justifyLastLine="0" shrinkToFit="0" readingOrder="0"/>
    </dxf>
    <dxf>
      <font>
        <b val="0"/>
        <i val="0"/>
        <strike val="0"/>
        <condense val="0"/>
        <extend val="0"/>
        <outline val="0"/>
        <shadow val="0"/>
        <u val="none"/>
        <vertAlign val="baseline"/>
        <sz val="10"/>
        <color rgb="FF000000"/>
        <name val="Arial"/>
        <scheme val="none"/>
      </font>
      <alignment horizontal="center" vertical="center" textRotation="0" wrapText="0" indent="0" justifyLastLine="0" shrinkToFit="0" readingOrder="0"/>
    </dxf>
    <dxf>
      <font>
        <b val="0"/>
        <i val="0"/>
        <strike val="0"/>
        <condense val="0"/>
        <extend val="0"/>
        <outline val="0"/>
        <shadow val="0"/>
        <u val="none"/>
        <vertAlign val="baseline"/>
        <sz val="10"/>
        <color rgb="FF000000"/>
        <name val="Arial"/>
        <scheme val="none"/>
      </font>
      <alignment horizontal="general" vertical="center" textRotation="0" wrapText="1" indent="0" justifyLastLine="0" shrinkToFit="0" readingOrder="0"/>
    </dxf>
    <dxf>
      <font>
        <b val="0"/>
        <i val="0"/>
        <strike val="0"/>
        <condense val="0"/>
        <extend val="0"/>
        <outline val="0"/>
        <shadow val="0"/>
        <u val="none"/>
        <vertAlign val="baseline"/>
        <sz val="10"/>
        <color rgb="FF000000"/>
        <name val="Arial"/>
        <scheme val="none"/>
      </font>
      <alignment horizontal="center" vertical="center" textRotation="0" wrapText="0" indent="0" justifyLastLine="0" shrinkToFit="0" readingOrder="0"/>
    </dxf>
    <dxf>
      <font>
        <b val="0"/>
        <i val="0"/>
        <strike val="0"/>
        <condense val="0"/>
        <extend val="0"/>
        <outline val="0"/>
        <shadow val="0"/>
        <u val="none"/>
        <vertAlign val="baseline"/>
        <sz val="10"/>
        <color rgb="FF000000"/>
        <name val="Arial"/>
        <scheme val="none"/>
      </font>
      <alignment horizontal="general" vertical="center" textRotation="0" wrapText="1" indent="0" justifyLastLine="0" shrinkToFit="0" readingOrder="0"/>
    </dxf>
    <dxf>
      <font>
        <b val="0"/>
        <i val="0"/>
        <strike val="0"/>
        <condense val="0"/>
        <extend val="0"/>
        <outline val="0"/>
        <shadow val="0"/>
        <u val="none"/>
        <vertAlign val="baseline"/>
        <sz val="10"/>
        <color rgb="FF000000"/>
        <name val="Arial"/>
        <scheme val="none"/>
      </font>
      <alignment horizontal="general" vertical="center" textRotation="0" wrapText="1" indent="0" justifyLastLine="0" shrinkToFit="0" readingOrder="0"/>
    </dxf>
    <dxf>
      <font>
        <b val="0"/>
        <i val="0"/>
        <strike val="0"/>
        <condense val="0"/>
        <extend val="0"/>
        <outline val="0"/>
        <shadow val="0"/>
        <u val="none"/>
        <vertAlign val="baseline"/>
        <sz val="10"/>
        <color rgb="FF000000"/>
        <name val="Arial"/>
        <scheme val="none"/>
      </font>
      <alignment horizontal="general" vertical="center" textRotation="0" wrapText="1" indent="0" justifyLastLine="0" shrinkToFit="0" readingOrder="0"/>
    </dxf>
    <dxf>
      <font>
        <b val="0"/>
        <i val="0"/>
        <strike val="0"/>
        <condense val="0"/>
        <extend val="0"/>
        <outline val="0"/>
        <shadow val="0"/>
        <u val="none"/>
        <vertAlign val="baseline"/>
        <sz val="10"/>
        <color rgb="FF000000"/>
        <name val="Arial"/>
        <scheme val="none"/>
      </font>
      <alignment horizontal="center" vertical="center" textRotation="0" wrapText="0" indent="0" justifyLastLine="0" shrinkToFit="0" readingOrder="0"/>
    </dxf>
    <dxf>
      <font>
        <b val="0"/>
        <i val="0"/>
        <strike val="0"/>
        <condense val="0"/>
        <extend val="0"/>
        <outline val="0"/>
        <shadow val="0"/>
        <u val="none"/>
        <vertAlign val="baseline"/>
        <sz val="10"/>
        <color rgb="FF000000"/>
        <name val="Arial"/>
        <scheme val="none"/>
      </font>
      <alignment horizontal="center" vertical="center" textRotation="0" wrapText="0" indent="0" justifyLastLine="0" shrinkToFit="0" readingOrder="0"/>
    </dxf>
    <dxf>
      <font>
        <b/>
        <i val="0"/>
        <strike val="0"/>
        <condense val="0"/>
        <extend val="0"/>
        <outline val="0"/>
        <shadow val="0"/>
        <u val="none"/>
        <vertAlign val="baseline"/>
        <sz val="10"/>
        <color rgb="FF000000"/>
        <name val="Arial"/>
        <scheme val="none"/>
      </font>
      <alignment horizontal="center"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10.xml.rels><?xml version="1.0" encoding="UTF-8" standalone="yes"?>
<Relationships xmlns="http://schemas.openxmlformats.org/package/2006/relationships"><Relationship Id="rId1" Type="http://schemas.openxmlformats.org/officeDocument/2006/relationships/chartUserShapes" Target="../drawings/drawing10.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5.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7.xml.rels><?xml version="1.0" encoding="UTF-8" standalone="yes"?>
<Relationships xmlns="http://schemas.openxmlformats.org/package/2006/relationships"><Relationship Id="rId1" Type="http://schemas.openxmlformats.org/officeDocument/2006/relationships/chartUserShapes" Target="../drawings/drawing7.xml"/></Relationships>
</file>

<file path=xl/charts/_rels/chart8.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9.xml.rels><?xml version="1.0" encoding="UTF-8" standalone="yes"?>
<Relationships xmlns="http://schemas.openxmlformats.org/package/2006/relationships"><Relationship Id="rId1" Type="http://schemas.openxmlformats.org/officeDocument/2006/relationships/chartUserShapes" Target="../drawings/drawing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1"/>
    </mc:Choice>
    <mc:Fallback>
      <c:style val="1"/>
    </mc:Fallback>
  </mc:AlternateContent>
  <c:chart>
    <c:title>
      <c:tx>
        <c:rich>
          <a:bodyPr/>
          <a:lstStyle/>
          <a:p>
            <a:pPr>
              <a:defRPr/>
            </a:pPr>
            <a:r>
              <a:rPr lang="pt-BR"/>
              <a:t>TOTAL SELECTED BY SOURCE</a:t>
            </a:r>
          </a:p>
        </c:rich>
      </c:tx>
      <c:overlay val="0"/>
    </c:title>
    <c:autoTitleDeleted val="0"/>
    <c:view3D>
      <c:rotX val="30"/>
      <c:rotY val="0"/>
      <c:rAngAx val="0"/>
      <c:perspective val="30"/>
    </c:view3D>
    <c:floor>
      <c:thickness val="0"/>
    </c:floor>
    <c:sideWall>
      <c:thickness val="0"/>
    </c:sideWall>
    <c:backWall>
      <c:thickness val="0"/>
    </c:backWall>
    <c:plotArea>
      <c:layout/>
      <c:pie3DChart>
        <c:varyColors val="1"/>
        <c:ser>
          <c:idx val="0"/>
          <c:order val="0"/>
          <c:tx>
            <c:v>TOTAL ACEITOS</c:v>
          </c:tx>
          <c:dPt>
            <c:idx val="0"/>
            <c:bubble3D val="0"/>
            <c:spPr>
              <a:solidFill>
                <a:schemeClr val="tx1"/>
              </a:solidFill>
            </c:spPr>
            <c:extLst xmlns:c16r2="http://schemas.microsoft.com/office/drawing/2015/06/chart">
              <c:ext xmlns:c16="http://schemas.microsoft.com/office/drawing/2014/chart" uri="{C3380CC4-5D6E-409C-BE32-E72D297353CC}">
                <c16:uniqueId val="{00000001-23FF-4869-AEF3-567F38D8DAF9}"/>
              </c:ext>
            </c:extLst>
          </c:dPt>
          <c:dPt>
            <c:idx val="1"/>
            <c:bubble3D val="0"/>
            <c:spPr>
              <a:solidFill>
                <a:schemeClr val="bg2"/>
              </a:solidFill>
            </c:spPr>
            <c:extLst xmlns:c16r2="http://schemas.microsoft.com/office/drawing/2015/06/chart">
              <c:ext xmlns:c16="http://schemas.microsoft.com/office/drawing/2014/chart" uri="{C3380CC4-5D6E-409C-BE32-E72D297353CC}">
                <c16:uniqueId val="{00000002-23FF-4869-AEF3-567F38D8DAF9}"/>
              </c:ext>
            </c:extLst>
          </c:dPt>
          <c:dPt>
            <c:idx val="2"/>
            <c:bubble3D val="0"/>
            <c:spPr>
              <a:solidFill>
                <a:schemeClr val="bg1">
                  <a:lumMod val="75000"/>
                </a:schemeClr>
              </a:solidFill>
            </c:spPr>
            <c:extLst xmlns:c16r2="http://schemas.microsoft.com/office/drawing/2015/06/chart">
              <c:ext xmlns:c16="http://schemas.microsoft.com/office/drawing/2014/chart" uri="{C3380CC4-5D6E-409C-BE32-E72D297353CC}">
                <c16:uniqueId val="{00000003-23FF-4869-AEF3-567F38D8DAF9}"/>
              </c:ext>
            </c:extLst>
          </c:dPt>
          <c:dPt>
            <c:idx val="3"/>
            <c:bubble3D val="0"/>
            <c:spPr>
              <a:solidFill>
                <a:schemeClr val="bg1">
                  <a:lumMod val="50000"/>
                </a:schemeClr>
              </a:solidFill>
            </c:spPr>
            <c:extLst xmlns:c16r2="http://schemas.microsoft.com/office/drawing/2015/06/chart">
              <c:ext xmlns:c16="http://schemas.microsoft.com/office/drawing/2014/chart" uri="{C3380CC4-5D6E-409C-BE32-E72D297353CC}">
                <c16:uniqueId val="{00000004-23FF-4869-AEF3-567F38D8DAF9}"/>
              </c:ext>
            </c:extLst>
          </c:dPt>
          <c:dPt>
            <c:idx val="4"/>
            <c:bubble3D val="0"/>
            <c:extLst xmlns:c16r2="http://schemas.microsoft.com/office/drawing/2015/06/chart">
              <c:ext xmlns:c16="http://schemas.microsoft.com/office/drawing/2014/chart" uri="{C3380CC4-5D6E-409C-BE32-E72D297353CC}">
                <c16:uniqueId val="{00000005-23FF-4869-AEF3-567F38D8DAF9}"/>
              </c:ext>
            </c:extLst>
          </c:dPt>
          <c:dLbls>
            <c:dLbl>
              <c:idx val="0"/>
              <c:layout>
                <c:manualLayout>
                  <c:x val="-0.107734966792258"/>
                  <c:y val="0.14432195975503062"/>
                </c:manualLayout>
              </c:layout>
              <c:spPr/>
              <c:txPr>
                <a:bodyPr/>
                <a:lstStyle/>
                <a:p>
                  <a:pPr>
                    <a:defRPr sz="1400" b="1">
                      <a:solidFill>
                        <a:schemeClr val="bg1"/>
                      </a:solidFill>
                    </a:defRPr>
                  </a:pPr>
                  <a:endParaRPr lang="pt-BR"/>
                </a:p>
              </c:txPr>
              <c:dLblPos val="bestFit"/>
              <c:showLegendKey val="0"/>
              <c:showVal val="1"/>
              <c:showCatName val="0"/>
              <c:showSerName val="0"/>
              <c:showPercent val="1"/>
              <c:showBubbleSize val="0"/>
              <c:separator>
</c:separator>
            </c:dLbl>
            <c:dLbl>
              <c:idx val="1"/>
              <c:layout>
                <c:manualLayout>
                  <c:x val="-9.8981270643923994E-2"/>
                  <c:y val="3.7131487596308528E-2"/>
                </c:manualLayout>
              </c:layout>
              <c:dLblPos val="bestFit"/>
              <c:showLegendKey val="0"/>
              <c:showVal val="1"/>
              <c:showCatName val="0"/>
              <c:showSerName val="0"/>
              <c:showPercent val="1"/>
              <c:showBubbleSize val="0"/>
              <c:separator>
</c:separator>
            </c:dLbl>
            <c:dLbl>
              <c:idx val="2"/>
              <c:layout>
                <c:manualLayout>
                  <c:x val="9.9559735907680122E-2"/>
                  <c:y val="-0.304859688237895"/>
                </c:manualLayout>
              </c:layout>
              <c:dLblPos val="bestFit"/>
              <c:showLegendKey val="0"/>
              <c:showVal val="1"/>
              <c:showCatName val="0"/>
              <c:showSerName val="0"/>
              <c:showPercent val="1"/>
              <c:showBubbleSize val="0"/>
              <c:separator>
</c:separator>
            </c:dLbl>
            <c:dLbl>
              <c:idx val="3"/>
              <c:layout>
                <c:manualLayout>
                  <c:x val="0.13309176235923884"/>
                  <c:y val="0.10591106219249476"/>
                </c:manualLayout>
              </c:layout>
              <c:spPr/>
              <c:txPr>
                <a:bodyPr/>
                <a:lstStyle/>
                <a:p>
                  <a:pPr>
                    <a:defRPr sz="1400" b="1">
                      <a:solidFill>
                        <a:schemeClr val="bg1"/>
                      </a:solidFill>
                    </a:defRPr>
                  </a:pPr>
                  <a:endParaRPr lang="pt-BR"/>
                </a:p>
              </c:txPr>
              <c:dLblPos val="bestFit"/>
              <c:showLegendKey val="0"/>
              <c:showVal val="1"/>
              <c:showCatName val="0"/>
              <c:showSerName val="0"/>
              <c:showPercent val="1"/>
              <c:showBubbleSize val="0"/>
              <c:separator>
</c:separator>
            </c:dLbl>
            <c:spPr>
              <a:noFill/>
              <a:ln>
                <a:noFill/>
              </a:ln>
              <a:effectLst/>
            </c:spPr>
            <c:txPr>
              <a:bodyPr/>
              <a:lstStyle/>
              <a:p>
                <a:pPr>
                  <a:defRPr sz="1400" b="1"/>
                </a:pPr>
                <a:endParaRPr lang="pt-BR"/>
              </a:p>
            </c:txPr>
            <c:dLblPos val="ctr"/>
            <c:showLegendKey val="0"/>
            <c:showVal val="1"/>
            <c:showCatName val="0"/>
            <c:showSerName val="0"/>
            <c:showPercent val="1"/>
            <c:showBubbleSize val="0"/>
            <c:separator>
</c:separator>
            <c:showLeaderLines val="1"/>
            <c:extLst xmlns:c16r2="http://schemas.microsoft.com/office/drawing/2015/06/chart">
              <c:ext xmlns:c15="http://schemas.microsoft.com/office/drawing/2012/chart" uri="{CE6537A1-D6FC-4f65-9D91-7224C49458BB}"/>
            </c:extLst>
          </c:dLbls>
          <c:cat>
            <c:strRef>
              <c:f>TabGraph!$B$4:$B$7</c:f>
              <c:strCache>
                <c:ptCount val="4"/>
                <c:pt idx="0">
                  <c:v>ACM Digital Library</c:v>
                </c:pt>
                <c:pt idx="1">
                  <c:v>Engineering Village</c:v>
                </c:pt>
                <c:pt idx="2">
                  <c:v>IEEE Xplore</c:v>
                </c:pt>
                <c:pt idx="3">
                  <c:v>Scopus</c:v>
                </c:pt>
              </c:strCache>
            </c:strRef>
          </c:cat>
          <c:val>
            <c:numRef>
              <c:f>TabGraph!$C$4:$C$7</c:f>
              <c:numCache>
                <c:formatCode>General</c:formatCode>
                <c:ptCount val="4"/>
                <c:pt idx="0">
                  <c:v>3</c:v>
                </c:pt>
                <c:pt idx="1">
                  <c:v>2</c:v>
                </c:pt>
                <c:pt idx="2">
                  <c:v>12</c:v>
                </c:pt>
                <c:pt idx="3">
                  <c:v>4</c:v>
                </c:pt>
              </c:numCache>
            </c:numRef>
          </c:val>
          <c:extLst xmlns:c16r2="http://schemas.microsoft.com/office/drawing/2015/06/chart">
            <c:ext xmlns:c16="http://schemas.microsoft.com/office/drawing/2014/chart" uri="{C3380CC4-5D6E-409C-BE32-E72D297353CC}">
              <c16:uniqueId val="{00000006-23FF-4869-AEF3-567F38D8DAF9}"/>
            </c:ext>
          </c:extLst>
        </c:ser>
        <c:dLbls>
          <c:showLegendKey val="0"/>
          <c:showVal val="0"/>
          <c:showCatName val="0"/>
          <c:showSerName val="0"/>
          <c:showPercent val="0"/>
          <c:showBubbleSize val="0"/>
          <c:showLeaderLines val="1"/>
        </c:dLbls>
      </c:pie3DChart>
    </c:plotArea>
    <c:legend>
      <c:legendPos val="r"/>
      <c:overlay val="0"/>
      <c:txPr>
        <a:bodyPr/>
        <a:lstStyle/>
        <a:p>
          <a:pPr>
            <a:defRPr sz="1300"/>
          </a:pPr>
          <a:endParaRPr lang="pt-BR"/>
        </a:p>
      </c:txPr>
    </c:legend>
    <c:plotVisOnly val="1"/>
    <c:dispBlanksAs val="gap"/>
    <c:showDLblsOverMax val="0"/>
  </c:chart>
  <c:printSettings>
    <c:headerFooter/>
    <c:pageMargins b="0.78740157499999996" l="0.511811024" r="0.511811024" t="0.78740157499999996" header="0.31496062000000002" footer="0.31496062000000002"/>
    <c:pageSetup/>
  </c:printSettings>
  <c:userShapes r:id="rId1"/>
</c:chartSpace>
</file>

<file path=xl/charts/chart10.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1"/>
    </mc:Choice>
    <mc:Fallback>
      <c:style val="1"/>
    </mc:Fallback>
  </mc:AlternateContent>
  <c:chart>
    <c:title>
      <c:tx>
        <c:rich>
          <a:bodyPr/>
          <a:lstStyle/>
          <a:p>
            <a:pPr>
              <a:defRPr/>
            </a:pPr>
            <a:r>
              <a:rPr lang="pt-BR"/>
              <a:t>Total by Status</a:t>
            </a:r>
          </a:p>
        </c:rich>
      </c:tx>
      <c:overlay val="0"/>
    </c:title>
    <c:autoTitleDeleted val="0"/>
    <c:view3D>
      <c:rotX val="30"/>
      <c:rotY val="0"/>
      <c:rAngAx val="0"/>
      <c:perspective val="30"/>
    </c:view3D>
    <c:floor>
      <c:thickness val="0"/>
    </c:floor>
    <c:sideWall>
      <c:thickness val="0"/>
    </c:sideWall>
    <c:backWall>
      <c:thickness val="0"/>
    </c:backWall>
    <c:plotArea>
      <c:layout/>
      <c:pie3DChart>
        <c:varyColors val="1"/>
        <c:ser>
          <c:idx val="0"/>
          <c:order val="0"/>
          <c:tx>
            <c:v>TOTAL ACEITOS</c:v>
          </c:tx>
          <c:dPt>
            <c:idx val="0"/>
            <c:bubble3D val="0"/>
            <c:extLst xmlns:c16r2="http://schemas.microsoft.com/office/drawing/2015/06/chart">
              <c:ext xmlns:c16="http://schemas.microsoft.com/office/drawing/2014/chart" uri="{C3380CC4-5D6E-409C-BE32-E72D297353CC}">
                <c16:uniqueId val="{00000000-319D-40DB-892D-61F31257B73E}"/>
              </c:ext>
            </c:extLst>
          </c:dPt>
          <c:dPt>
            <c:idx val="1"/>
            <c:bubble3D val="0"/>
            <c:extLst xmlns:c16r2="http://schemas.microsoft.com/office/drawing/2015/06/chart">
              <c:ext xmlns:c16="http://schemas.microsoft.com/office/drawing/2014/chart" uri="{C3380CC4-5D6E-409C-BE32-E72D297353CC}">
                <c16:uniqueId val="{00000001-319D-40DB-892D-61F31257B73E}"/>
              </c:ext>
            </c:extLst>
          </c:dPt>
          <c:dPt>
            <c:idx val="2"/>
            <c:bubble3D val="0"/>
            <c:extLst xmlns:c16r2="http://schemas.microsoft.com/office/drawing/2015/06/chart">
              <c:ext xmlns:c16="http://schemas.microsoft.com/office/drawing/2014/chart" uri="{C3380CC4-5D6E-409C-BE32-E72D297353CC}">
                <c16:uniqueId val="{00000002-319D-40DB-892D-61F31257B73E}"/>
              </c:ext>
            </c:extLst>
          </c:dPt>
          <c:dPt>
            <c:idx val="3"/>
            <c:bubble3D val="0"/>
            <c:extLst xmlns:c16r2="http://schemas.microsoft.com/office/drawing/2015/06/chart">
              <c:ext xmlns:c16="http://schemas.microsoft.com/office/drawing/2014/chart" uri="{C3380CC4-5D6E-409C-BE32-E72D297353CC}">
                <c16:uniqueId val="{00000003-319D-40DB-892D-61F31257B73E}"/>
              </c:ext>
            </c:extLst>
          </c:dPt>
          <c:dPt>
            <c:idx val="4"/>
            <c:bubble3D val="0"/>
            <c:extLst xmlns:c16r2="http://schemas.microsoft.com/office/drawing/2015/06/chart">
              <c:ext xmlns:c16="http://schemas.microsoft.com/office/drawing/2014/chart" uri="{C3380CC4-5D6E-409C-BE32-E72D297353CC}">
                <c16:uniqueId val="{00000004-319D-40DB-892D-61F31257B73E}"/>
              </c:ext>
            </c:extLst>
          </c:dPt>
          <c:dLbls>
            <c:dLbl>
              <c:idx val="0"/>
              <c:layout>
                <c:manualLayout>
                  <c:x val="-6.909529487729768E-2"/>
                  <c:y val="-2.024252344800986E-2"/>
                </c:manualLayout>
              </c:layout>
              <c:dLblPos val="bestFit"/>
              <c:showLegendKey val="1"/>
              <c:showVal val="1"/>
              <c:showCatName val="0"/>
              <c:showSerName val="0"/>
              <c:showPercent val="1"/>
              <c:showBubbleSize val="0"/>
              <c:separator>
</c:separator>
              <c:extLst xmlns:c16r2="http://schemas.microsoft.com/office/drawing/2015/06/chart">
                <c:ext xmlns:c15="http://schemas.microsoft.com/office/drawing/2012/chart" uri="{CE6537A1-D6FC-4f65-9D91-7224C49458BB}"/>
                <c:ext xmlns:c16="http://schemas.microsoft.com/office/drawing/2014/chart" uri="{C3380CC4-5D6E-409C-BE32-E72D297353CC}">
                  <c16:uniqueId val="{00000000-319D-40DB-892D-61F31257B73E}"/>
                </c:ext>
              </c:extLst>
            </c:dLbl>
            <c:dLbl>
              <c:idx val="1"/>
              <c:layout>
                <c:manualLayout>
                  <c:x val="-0.20496607138093811"/>
                  <c:y val="-0.13633731267462534"/>
                </c:manualLayout>
              </c:layout>
              <c:dLblPos val="bestFit"/>
              <c:showLegendKey val="1"/>
              <c:showVal val="1"/>
              <c:showCatName val="0"/>
              <c:showSerName val="0"/>
              <c:showPercent val="1"/>
              <c:showBubbleSize val="0"/>
              <c:separator>
</c:separator>
              <c:extLst xmlns:c16r2="http://schemas.microsoft.com/office/drawing/2015/06/chart">
                <c:ext xmlns:c15="http://schemas.microsoft.com/office/drawing/2012/chart" uri="{CE6537A1-D6FC-4f65-9D91-7224C49458BB}"/>
                <c:ext xmlns:c16="http://schemas.microsoft.com/office/drawing/2014/chart" uri="{C3380CC4-5D6E-409C-BE32-E72D297353CC}">
                  <c16:uniqueId val="{00000001-319D-40DB-892D-61F31257B73E}"/>
                </c:ext>
              </c:extLst>
            </c:dLbl>
            <c:dLbl>
              <c:idx val="2"/>
              <c:layout>
                <c:manualLayout>
                  <c:x val="0.10834098851865495"/>
                  <c:y val="-6.1244978786253866E-2"/>
                </c:manualLayout>
              </c:layout>
              <c:dLblPos val="bestFit"/>
              <c:showLegendKey val="1"/>
              <c:showVal val="1"/>
              <c:showCatName val="0"/>
              <c:showSerName val="0"/>
              <c:showPercent val="1"/>
              <c:showBubbleSize val="0"/>
              <c:separator>
</c:separator>
              <c:extLst xmlns:c16r2="http://schemas.microsoft.com/office/drawing/2015/06/chart">
                <c:ext xmlns:c15="http://schemas.microsoft.com/office/drawing/2012/chart" uri="{CE6537A1-D6FC-4f65-9D91-7224C49458BB}"/>
                <c:ext xmlns:c16="http://schemas.microsoft.com/office/drawing/2014/chart" uri="{C3380CC4-5D6E-409C-BE32-E72D297353CC}">
                  <c16:uniqueId val="{00000002-319D-40DB-892D-61F31257B73E}"/>
                </c:ext>
              </c:extLst>
            </c:dLbl>
            <c:dLbl>
              <c:idx val="3"/>
              <c:layout>
                <c:manualLayout>
                  <c:x val="0.12967917002579946"/>
                  <c:y val="5.9391715820468718E-2"/>
                </c:manualLayout>
              </c:layout>
              <c:dLblPos val="bestFit"/>
              <c:showLegendKey val="1"/>
              <c:showVal val="1"/>
              <c:showCatName val="0"/>
              <c:showSerName val="0"/>
              <c:showPercent val="1"/>
              <c:showBubbleSize val="0"/>
              <c:separator>
</c:separator>
              <c:extLst xmlns:c16r2="http://schemas.microsoft.com/office/drawing/2015/06/chart">
                <c:ext xmlns:c15="http://schemas.microsoft.com/office/drawing/2012/chart" uri="{CE6537A1-D6FC-4f65-9D91-7224C49458BB}"/>
                <c:ext xmlns:c16="http://schemas.microsoft.com/office/drawing/2014/chart" uri="{C3380CC4-5D6E-409C-BE32-E72D297353CC}">
                  <c16:uniqueId val="{00000003-319D-40DB-892D-61F31257B73E}"/>
                </c:ext>
              </c:extLst>
            </c:dLbl>
            <c:dLbl>
              <c:idx val="4"/>
              <c:layout>
                <c:manualLayout>
                  <c:x val="5.5215435322667442E-2"/>
                  <c:y val="0.12318685970705275"/>
                </c:manualLayout>
              </c:layout>
              <c:dLblPos val="bestFit"/>
              <c:showLegendKey val="1"/>
              <c:showVal val="1"/>
              <c:showCatName val="0"/>
              <c:showSerName val="0"/>
              <c:showPercent val="1"/>
              <c:showBubbleSize val="0"/>
              <c:separator>
</c:separator>
              <c:extLst xmlns:c16r2="http://schemas.microsoft.com/office/drawing/2015/06/chart">
                <c:ext xmlns:c15="http://schemas.microsoft.com/office/drawing/2012/chart" uri="{CE6537A1-D6FC-4f65-9D91-7224C49458BB}"/>
                <c:ext xmlns:c16="http://schemas.microsoft.com/office/drawing/2014/chart" uri="{C3380CC4-5D6E-409C-BE32-E72D297353CC}">
                  <c16:uniqueId val="{00000004-319D-40DB-892D-61F31257B73E}"/>
                </c:ext>
              </c:extLst>
            </c:dLbl>
            <c:spPr>
              <a:noFill/>
              <a:ln>
                <a:noFill/>
              </a:ln>
              <a:effectLst/>
            </c:spPr>
            <c:dLblPos val="ctr"/>
            <c:showLegendKey val="1"/>
            <c:showVal val="1"/>
            <c:showCatName val="0"/>
            <c:showSerName val="0"/>
            <c:showPercent val="1"/>
            <c:showBubbleSize val="0"/>
            <c:separator>
</c:separator>
            <c:showLeaderLines val="1"/>
            <c:extLst xmlns:c16r2="http://schemas.microsoft.com/office/drawing/2015/06/chart">
              <c:ext xmlns:c15="http://schemas.microsoft.com/office/drawing/2012/chart" uri="{CE6537A1-D6FC-4f65-9D91-7224C49458BB}"/>
            </c:extLst>
          </c:dLbls>
          <c:cat>
            <c:strRef>
              <c:f>TabGraph!$C$3:$E$3</c:f>
              <c:strCache>
                <c:ptCount val="3"/>
                <c:pt idx="0">
                  <c:v>Selected papers</c:v>
                </c:pt>
                <c:pt idx="1">
                  <c:v>Excluded papers</c:v>
                </c:pt>
                <c:pt idx="2">
                  <c:v>Not selected papers</c:v>
                </c:pt>
              </c:strCache>
            </c:strRef>
          </c:cat>
          <c:val>
            <c:numRef>
              <c:f>TabGraph!$C$8:$E$8</c:f>
              <c:numCache>
                <c:formatCode>General</c:formatCode>
                <c:ptCount val="3"/>
                <c:pt idx="0">
                  <c:v>21</c:v>
                </c:pt>
                <c:pt idx="1">
                  <c:v>16</c:v>
                </c:pt>
                <c:pt idx="2">
                  <c:v>93</c:v>
                </c:pt>
              </c:numCache>
            </c:numRef>
          </c:val>
          <c:extLst xmlns:c16r2="http://schemas.microsoft.com/office/drawing/2015/06/chart">
            <c:ext xmlns:c16="http://schemas.microsoft.com/office/drawing/2014/chart" uri="{C3380CC4-5D6E-409C-BE32-E72D297353CC}">
              <c16:uniqueId val="{00000005-319D-40DB-892D-61F31257B73E}"/>
            </c:ext>
          </c:extLst>
        </c:ser>
        <c:dLbls>
          <c:showLegendKey val="0"/>
          <c:showVal val="0"/>
          <c:showCatName val="0"/>
          <c:showSerName val="0"/>
          <c:showPercent val="0"/>
          <c:showBubbleSize val="0"/>
          <c:showLeaderLines val="1"/>
        </c:dLbls>
      </c:pie3DChart>
    </c:plotArea>
    <c:legend>
      <c:legendPos val="r"/>
      <c:overlay val="0"/>
    </c:legend>
    <c:plotVisOnly val="1"/>
    <c:dispBlanksAs val="gap"/>
    <c:showDLblsOverMax val="0"/>
  </c:chart>
  <c:printSettings>
    <c:headerFooter/>
    <c:pageMargins b="0.78740157499999996" l="0.511811024" r="0.511811024" t="0.78740157499999996" header="0.31496062000000002" footer="0.31496062000000002"/>
    <c:pageSetup/>
  </c:printSettings>
  <c:userShapes r:id="rId1"/>
</c:chartSpace>
</file>

<file path=xl/charts/chart11.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1"/>
    </mc:Choice>
    <mc:Fallback>
      <c:style val="1"/>
    </mc:Fallback>
  </mc:AlternateContent>
  <c:chart>
    <c:autoTitleDeleted val="1"/>
    <c:view3D>
      <c:rotX val="30"/>
      <c:rotY val="0"/>
      <c:rAngAx val="0"/>
      <c:perspective val="30"/>
    </c:view3D>
    <c:floor>
      <c:thickness val="0"/>
    </c:floor>
    <c:sideWall>
      <c:thickness val="0"/>
    </c:sideWall>
    <c:backWall>
      <c:thickness val="0"/>
    </c:backWall>
    <c:plotArea>
      <c:layout/>
      <c:pie3DChart>
        <c:varyColors val="1"/>
        <c:ser>
          <c:idx val="0"/>
          <c:order val="0"/>
          <c:dPt>
            <c:idx val="0"/>
            <c:bubble3D val="0"/>
            <c:spPr>
              <a:solidFill>
                <a:schemeClr val="bg1">
                  <a:lumMod val="85000"/>
                </a:schemeClr>
              </a:solidFill>
            </c:spPr>
          </c:dPt>
          <c:dLbls>
            <c:dLbl>
              <c:idx val="0"/>
              <c:layout>
                <c:manualLayout>
                  <c:x val="-0.12816264940904265"/>
                  <c:y val="0.14335484106153396"/>
                </c:manualLayout>
              </c:layout>
              <c:spPr/>
              <c:txPr>
                <a:bodyPr/>
                <a:lstStyle/>
                <a:p>
                  <a:pPr>
                    <a:defRPr sz="1400" b="1">
                      <a:solidFill>
                        <a:sysClr val="windowText" lastClr="000000"/>
                      </a:solidFill>
                    </a:defRPr>
                  </a:pPr>
                  <a:endParaRPr lang="pt-BR"/>
                </a:p>
              </c:txPr>
              <c:dLblPos val="bestFit"/>
              <c:showLegendKey val="0"/>
              <c:showVal val="1"/>
              <c:showCatName val="0"/>
              <c:showSerName val="0"/>
              <c:showPercent val="1"/>
              <c:showBubbleSize val="0"/>
              <c:separator>
</c:separator>
            </c:dLbl>
            <c:dLbl>
              <c:idx val="1"/>
              <c:layout>
                <c:manualLayout>
                  <c:x val="-0.10834292540746583"/>
                  <c:y val="1.7183945756780401E-2"/>
                </c:manualLayout>
              </c:layout>
              <c:dLblPos val="bestFit"/>
              <c:showLegendKey val="0"/>
              <c:showVal val="1"/>
              <c:showCatName val="0"/>
              <c:showSerName val="0"/>
              <c:showPercent val="1"/>
              <c:showBubbleSize val="0"/>
              <c:separator>
</c:separator>
            </c:dLbl>
            <c:dLbl>
              <c:idx val="2"/>
              <c:layout/>
              <c:spPr/>
              <c:txPr>
                <a:bodyPr/>
                <a:lstStyle/>
                <a:p>
                  <a:pPr>
                    <a:defRPr sz="1400" b="1">
                      <a:solidFill>
                        <a:schemeClr val="bg1"/>
                      </a:solidFill>
                    </a:defRPr>
                  </a:pPr>
                  <a:endParaRPr lang="pt-BR"/>
                </a:p>
              </c:txPr>
              <c:dLblPos val="ctr"/>
              <c:showLegendKey val="0"/>
              <c:showVal val="1"/>
              <c:showCatName val="0"/>
              <c:showSerName val="0"/>
              <c:showPercent val="1"/>
              <c:showBubbleSize val="0"/>
            </c:dLbl>
            <c:dLbl>
              <c:idx val="3"/>
              <c:layout/>
              <c:spPr/>
              <c:txPr>
                <a:bodyPr/>
                <a:lstStyle/>
                <a:p>
                  <a:pPr>
                    <a:defRPr sz="1400" b="1">
                      <a:solidFill>
                        <a:schemeClr val="bg1"/>
                      </a:solidFill>
                    </a:defRPr>
                  </a:pPr>
                  <a:endParaRPr lang="pt-BR"/>
                </a:p>
              </c:txPr>
              <c:dLblPos val="ctr"/>
              <c:showLegendKey val="0"/>
              <c:showVal val="1"/>
              <c:showCatName val="0"/>
              <c:showSerName val="0"/>
              <c:showPercent val="1"/>
              <c:showBubbleSize val="0"/>
            </c:dLbl>
            <c:txPr>
              <a:bodyPr/>
              <a:lstStyle/>
              <a:p>
                <a:pPr>
                  <a:defRPr sz="1400" b="1"/>
                </a:pPr>
                <a:endParaRPr lang="pt-BR"/>
              </a:p>
            </c:txPr>
            <c:dLblPos val="ctr"/>
            <c:showLegendKey val="0"/>
            <c:showVal val="1"/>
            <c:showCatName val="0"/>
            <c:showSerName val="0"/>
            <c:showPercent val="1"/>
            <c:showBubbleSize val="0"/>
            <c:separator>
</c:separator>
            <c:showLeaderLines val="1"/>
          </c:dLbls>
          <c:cat>
            <c:strRef>
              <c:f>'SP-Attr'!$L$71:$L$74</c:f>
              <c:strCache>
                <c:ptCount val="4"/>
                <c:pt idx="0">
                  <c:v>Conceptual</c:v>
                </c:pt>
                <c:pt idx="1">
                  <c:v>Project</c:v>
                </c:pt>
                <c:pt idx="2">
                  <c:v>Prototype</c:v>
                </c:pt>
                <c:pt idx="3">
                  <c:v>Stable Release</c:v>
                </c:pt>
              </c:strCache>
            </c:strRef>
          </c:cat>
          <c:val>
            <c:numRef>
              <c:f>'SP-Attr'!$M$71:$M$74</c:f>
              <c:numCache>
                <c:formatCode>General</c:formatCode>
                <c:ptCount val="4"/>
                <c:pt idx="0">
                  <c:v>4</c:v>
                </c:pt>
                <c:pt idx="1">
                  <c:v>2</c:v>
                </c:pt>
                <c:pt idx="2">
                  <c:v>6</c:v>
                </c:pt>
                <c:pt idx="3">
                  <c:v>9</c:v>
                </c:pt>
              </c:numCache>
            </c:numRef>
          </c:val>
        </c:ser>
        <c:dLbls>
          <c:showLegendKey val="0"/>
          <c:showVal val="0"/>
          <c:showCatName val="0"/>
          <c:showSerName val="0"/>
          <c:showPercent val="1"/>
          <c:showBubbleSize val="0"/>
          <c:showLeaderLines val="1"/>
        </c:dLbls>
      </c:pie3DChart>
    </c:plotArea>
    <c:legend>
      <c:legendPos val="r"/>
      <c:layout/>
      <c:overlay val="0"/>
      <c:txPr>
        <a:bodyPr/>
        <a:lstStyle/>
        <a:p>
          <a:pPr>
            <a:defRPr sz="1400"/>
          </a:pPr>
          <a:endParaRPr lang="pt-BR"/>
        </a:p>
      </c:txPr>
    </c:legend>
    <c:plotVisOnly val="1"/>
    <c:dispBlanksAs val="gap"/>
    <c:showDLblsOverMax val="0"/>
  </c:chart>
  <c:printSettings>
    <c:headerFooter/>
    <c:pageMargins b="0.78740157499999996" l="0.511811024" r="0.511811024" t="0.78740157499999996" header="0.31496062000000002" footer="0.31496062000000002"/>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1"/>
    </mc:Choice>
    <mc:Fallback>
      <c:style val="1"/>
    </mc:Fallback>
  </mc:AlternateContent>
  <c:chart>
    <c:title>
      <c:tx>
        <c:rich>
          <a:bodyPr anchor="t" anchorCtr="1"/>
          <a:lstStyle/>
          <a:p>
            <a:pPr>
              <a:defRPr/>
            </a:pPr>
            <a:r>
              <a:rPr lang="pt-BR"/>
              <a:t>Architectural Tasks Usage</a:t>
            </a:r>
          </a:p>
        </c:rich>
      </c:tx>
      <c:layout/>
      <c:overlay val="0"/>
    </c:title>
    <c:autoTitleDeleted val="0"/>
    <c:plotArea>
      <c:layout>
        <c:manualLayout>
          <c:layoutTarget val="inner"/>
          <c:xMode val="edge"/>
          <c:yMode val="edge"/>
          <c:x val="9.432395879042689E-2"/>
          <c:y val="0.21136046381079823"/>
          <c:w val="0.87865406792715806"/>
          <c:h val="0.58330944153914877"/>
        </c:manualLayout>
      </c:layout>
      <c:barChart>
        <c:barDir val="col"/>
        <c:grouping val="clustered"/>
        <c:varyColors val="0"/>
        <c:ser>
          <c:idx val="0"/>
          <c:order val="0"/>
          <c:invertIfNegative val="0"/>
          <c:dLbls>
            <c:numFmt formatCode="0%" sourceLinked="0"/>
            <c:showLegendKey val="0"/>
            <c:showVal val="1"/>
            <c:showCatName val="0"/>
            <c:showSerName val="0"/>
            <c:showPercent val="0"/>
            <c:showBubbleSize val="0"/>
            <c:showLeaderLines val="0"/>
          </c:dLbls>
          <c:cat>
            <c:strRef>
              <c:f>'SP-Attr'!$N$60:$N$68</c:f>
              <c:strCache>
                <c:ptCount val="9"/>
                <c:pt idx="0">
                  <c:v>Anomalies</c:v>
                </c:pt>
                <c:pt idx="1">
                  <c:v>Comprehension</c:v>
                </c:pt>
                <c:pt idx="2">
                  <c:v>Styles</c:v>
                </c:pt>
                <c:pt idx="3">
                  <c:v>Show Evolution</c:v>
                </c:pt>
                <c:pt idx="4">
                  <c:v>Construction</c:v>
                </c:pt>
                <c:pt idx="5">
                  <c:v>Evaluation</c:v>
                </c:pt>
                <c:pt idx="6">
                  <c:v>Comparison</c:v>
                </c:pt>
                <c:pt idx="7">
                  <c:v>Tracking</c:v>
                </c:pt>
                <c:pt idx="8">
                  <c:v>Rationale</c:v>
                </c:pt>
              </c:strCache>
            </c:strRef>
          </c:cat>
          <c:val>
            <c:numRef>
              <c:f>'SP-Attr'!$O$60:$O$68</c:f>
              <c:numCache>
                <c:formatCode>0.0%</c:formatCode>
                <c:ptCount val="9"/>
                <c:pt idx="0">
                  <c:v>0.14285714285714285</c:v>
                </c:pt>
                <c:pt idx="1">
                  <c:v>1</c:v>
                </c:pt>
                <c:pt idx="2">
                  <c:v>0.19047619047619047</c:v>
                </c:pt>
                <c:pt idx="3">
                  <c:v>1</c:v>
                </c:pt>
                <c:pt idx="4">
                  <c:v>0.33333333333333331</c:v>
                </c:pt>
                <c:pt idx="5">
                  <c:v>0.33333333333333331</c:v>
                </c:pt>
                <c:pt idx="6">
                  <c:v>0.61904761904761907</c:v>
                </c:pt>
                <c:pt idx="7">
                  <c:v>0.23809523809523808</c:v>
                </c:pt>
                <c:pt idx="8">
                  <c:v>0.14285714285714285</c:v>
                </c:pt>
              </c:numCache>
            </c:numRef>
          </c:val>
        </c:ser>
        <c:dLbls>
          <c:showLegendKey val="0"/>
          <c:showVal val="0"/>
          <c:showCatName val="0"/>
          <c:showSerName val="0"/>
          <c:showPercent val="0"/>
          <c:showBubbleSize val="0"/>
        </c:dLbls>
        <c:gapWidth val="150"/>
        <c:axId val="188052224"/>
        <c:axId val="188053760"/>
      </c:barChart>
      <c:catAx>
        <c:axId val="188052224"/>
        <c:scaling>
          <c:orientation val="minMax"/>
        </c:scaling>
        <c:delete val="0"/>
        <c:axPos val="b"/>
        <c:majorTickMark val="none"/>
        <c:minorTickMark val="none"/>
        <c:tickLblPos val="nextTo"/>
        <c:crossAx val="188053760"/>
        <c:crosses val="autoZero"/>
        <c:auto val="1"/>
        <c:lblAlgn val="ctr"/>
        <c:lblOffset val="100"/>
        <c:noMultiLvlLbl val="0"/>
      </c:catAx>
      <c:valAx>
        <c:axId val="188053760"/>
        <c:scaling>
          <c:orientation val="minMax"/>
          <c:max val="1"/>
          <c:min val="0"/>
        </c:scaling>
        <c:delete val="0"/>
        <c:axPos val="l"/>
        <c:majorGridlines/>
        <c:title>
          <c:tx>
            <c:rich>
              <a:bodyPr/>
              <a:lstStyle/>
              <a:p>
                <a:pPr>
                  <a:defRPr/>
                </a:pPr>
                <a:r>
                  <a:rPr lang="pt-BR"/>
                  <a:t>Visual Solutions Coverage</a:t>
                </a:r>
              </a:p>
            </c:rich>
          </c:tx>
          <c:layout/>
          <c:overlay val="0"/>
        </c:title>
        <c:numFmt formatCode="0%" sourceLinked="0"/>
        <c:majorTickMark val="none"/>
        <c:minorTickMark val="none"/>
        <c:tickLblPos val="nextTo"/>
        <c:crossAx val="188052224"/>
        <c:crosses val="autoZero"/>
        <c:crossBetween val="between"/>
      </c:valAx>
    </c:plotArea>
    <c:plotVisOnly val="1"/>
    <c:dispBlanksAs val="gap"/>
    <c:showDLblsOverMax val="0"/>
  </c:chart>
  <c:printSettings>
    <c:headerFooter/>
    <c:pageMargins b="0.78740157499999996" l="0.511811024" r="0.511811024" t="0.78740157499999996" header="0.31496062000000002" footer="0.31496062000000002"/>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bg1">
                <a:lumMod val="65000"/>
              </a:schemeClr>
            </a:solidFill>
          </c:spPr>
          <c:invertIfNegative val="0"/>
          <c:dLbls>
            <c:txPr>
              <a:bodyPr/>
              <a:lstStyle/>
              <a:p>
                <a:pPr>
                  <a:defRPr sz="1800"/>
                </a:pPr>
                <a:endParaRPr lang="pt-BR"/>
              </a:p>
            </c:txPr>
            <c:showLegendKey val="0"/>
            <c:showVal val="1"/>
            <c:showCatName val="0"/>
            <c:showSerName val="0"/>
            <c:showPercent val="0"/>
            <c:showBubbleSize val="0"/>
            <c:showLeaderLines val="0"/>
          </c:dLbls>
          <c:cat>
            <c:strRef>
              <c:f>'SP-Attr'!$L$77:$L$80</c:f>
              <c:strCache>
                <c:ptCount val="4"/>
                <c:pt idx="0">
                  <c:v>Description</c:v>
                </c:pt>
                <c:pt idx="1">
                  <c:v>Environment</c:v>
                </c:pt>
                <c:pt idx="2">
                  <c:v>Technique</c:v>
                </c:pt>
                <c:pt idx="3">
                  <c:v>Tool</c:v>
                </c:pt>
              </c:strCache>
            </c:strRef>
          </c:cat>
          <c:val>
            <c:numRef>
              <c:f>'SP-Attr'!$M$77:$M$80</c:f>
              <c:numCache>
                <c:formatCode>General</c:formatCode>
                <c:ptCount val="4"/>
                <c:pt idx="0">
                  <c:v>3</c:v>
                </c:pt>
                <c:pt idx="1">
                  <c:v>4</c:v>
                </c:pt>
                <c:pt idx="2">
                  <c:v>8</c:v>
                </c:pt>
                <c:pt idx="3">
                  <c:v>14</c:v>
                </c:pt>
              </c:numCache>
            </c:numRef>
          </c:val>
        </c:ser>
        <c:dLbls>
          <c:showLegendKey val="0"/>
          <c:showVal val="0"/>
          <c:showCatName val="0"/>
          <c:showSerName val="0"/>
          <c:showPercent val="0"/>
          <c:showBubbleSize val="0"/>
        </c:dLbls>
        <c:gapWidth val="150"/>
        <c:axId val="187632256"/>
        <c:axId val="187634432"/>
      </c:barChart>
      <c:catAx>
        <c:axId val="187632256"/>
        <c:scaling>
          <c:orientation val="minMax"/>
        </c:scaling>
        <c:delete val="0"/>
        <c:axPos val="b"/>
        <c:title>
          <c:tx>
            <c:rich>
              <a:bodyPr/>
              <a:lstStyle/>
              <a:p>
                <a:pPr>
                  <a:defRPr sz="2000"/>
                </a:pPr>
                <a:r>
                  <a:rPr lang="pt-BR" sz="2000"/>
                  <a:t>Category</a:t>
                </a:r>
              </a:p>
            </c:rich>
          </c:tx>
          <c:layout/>
          <c:overlay val="0"/>
        </c:title>
        <c:majorTickMark val="none"/>
        <c:minorTickMark val="none"/>
        <c:tickLblPos val="nextTo"/>
        <c:txPr>
          <a:bodyPr/>
          <a:lstStyle/>
          <a:p>
            <a:pPr>
              <a:defRPr sz="2000"/>
            </a:pPr>
            <a:endParaRPr lang="pt-BR"/>
          </a:p>
        </c:txPr>
        <c:crossAx val="187634432"/>
        <c:crosses val="autoZero"/>
        <c:auto val="1"/>
        <c:lblAlgn val="ctr"/>
        <c:lblOffset val="100"/>
        <c:noMultiLvlLbl val="0"/>
      </c:catAx>
      <c:valAx>
        <c:axId val="187634432"/>
        <c:scaling>
          <c:orientation val="minMax"/>
          <c:max val="21"/>
          <c:min val="0"/>
        </c:scaling>
        <c:delete val="0"/>
        <c:axPos val="l"/>
        <c:majorGridlines/>
        <c:title>
          <c:tx>
            <c:rich>
              <a:bodyPr/>
              <a:lstStyle/>
              <a:p>
                <a:pPr>
                  <a:defRPr sz="2000"/>
                </a:pPr>
                <a:r>
                  <a:rPr lang="pt-BR" sz="2000"/>
                  <a:t>Amount of </a:t>
                </a:r>
                <a:br>
                  <a:rPr lang="pt-BR" sz="2000"/>
                </a:br>
                <a:r>
                  <a:rPr lang="pt-BR" sz="2000"/>
                  <a:t>Visual Solutions</a:t>
                </a:r>
              </a:p>
            </c:rich>
          </c:tx>
          <c:layout/>
          <c:overlay val="0"/>
        </c:title>
        <c:numFmt formatCode="General" sourceLinked="1"/>
        <c:majorTickMark val="out"/>
        <c:minorTickMark val="none"/>
        <c:tickLblPos val="nextTo"/>
        <c:txPr>
          <a:bodyPr/>
          <a:lstStyle/>
          <a:p>
            <a:pPr>
              <a:defRPr sz="1400"/>
            </a:pPr>
            <a:endParaRPr lang="pt-BR"/>
          </a:p>
        </c:txPr>
        <c:crossAx val="187632256"/>
        <c:crosses val="autoZero"/>
        <c:crossBetween val="between"/>
      </c:valAx>
    </c:plotArea>
    <c:plotVisOnly val="1"/>
    <c:dispBlanksAs val="gap"/>
    <c:showDLblsOverMax val="0"/>
  </c:chart>
  <c:printSettings>
    <c:headerFooter/>
    <c:pageMargins b="0.78740157499999996" l="0.511811024" r="0.511811024" t="0.78740157499999996" header="0.31496062000000002" footer="0.31496062000000002"/>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1"/>
    </mc:Choice>
    <mc:Fallback>
      <c:style val="1"/>
    </mc:Fallback>
  </mc:AlternateContent>
  <c:chart>
    <c:autoTitleDeleted val="1"/>
    <c:plotArea>
      <c:layout>
        <c:manualLayout>
          <c:layoutTarget val="inner"/>
          <c:xMode val="edge"/>
          <c:yMode val="edge"/>
          <c:x val="9.432395879042689E-2"/>
          <c:y val="6.1432428304138781E-2"/>
          <c:w val="0.87865406792715806"/>
          <c:h val="0.78237042634764209"/>
        </c:manualLayout>
      </c:layout>
      <c:barChart>
        <c:barDir val="col"/>
        <c:grouping val="clustered"/>
        <c:varyColors val="0"/>
        <c:ser>
          <c:idx val="0"/>
          <c:order val="0"/>
          <c:invertIfNegative val="0"/>
          <c:dLbls>
            <c:numFmt formatCode="0%" sourceLinked="0"/>
            <c:showLegendKey val="0"/>
            <c:showVal val="1"/>
            <c:showCatName val="0"/>
            <c:showSerName val="0"/>
            <c:showPercent val="0"/>
            <c:showBubbleSize val="0"/>
            <c:showLeaderLines val="0"/>
          </c:dLbls>
          <c:cat>
            <c:strRef>
              <c:f>'SP-Attr'!$N$60:$N$68</c:f>
              <c:strCache>
                <c:ptCount val="9"/>
                <c:pt idx="0">
                  <c:v>Anomalies</c:v>
                </c:pt>
                <c:pt idx="1">
                  <c:v>Comprehension</c:v>
                </c:pt>
                <c:pt idx="2">
                  <c:v>Styles</c:v>
                </c:pt>
                <c:pt idx="3">
                  <c:v>Show Evolution</c:v>
                </c:pt>
                <c:pt idx="4">
                  <c:v>Construction</c:v>
                </c:pt>
                <c:pt idx="5">
                  <c:v>Evaluation</c:v>
                </c:pt>
                <c:pt idx="6">
                  <c:v>Comparison</c:v>
                </c:pt>
                <c:pt idx="7">
                  <c:v>Tracking</c:v>
                </c:pt>
                <c:pt idx="8">
                  <c:v>Rationale</c:v>
                </c:pt>
              </c:strCache>
            </c:strRef>
          </c:cat>
          <c:val>
            <c:numRef>
              <c:f>'SP-Attr'!$O$60:$O$68</c:f>
              <c:numCache>
                <c:formatCode>0.0%</c:formatCode>
                <c:ptCount val="9"/>
                <c:pt idx="0">
                  <c:v>0.14285714285714285</c:v>
                </c:pt>
                <c:pt idx="1">
                  <c:v>1</c:v>
                </c:pt>
                <c:pt idx="2">
                  <c:v>0.19047619047619047</c:v>
                </c:pt>
                <c:pt idx="3">
                  <c:v>1</c:v>
                </c:pt>
                <c:pt idx="4">
                  <c:v>0.33333333333333331</c:v>
                </c:pt>
                <c:pt idx="5">
                  <c:v>0.33333333333333331</c:v>
                </c:pt>
                <c:pt idx="6">
                  <c:v>0.61904761904761907</c:v>
                </c:pt>
                <c:pt idx="7">
                  <c:v>0.23809523809523808</c:v>
                </c:pt>
                <c:pt idx="8">
                  <c:v>0.14285714285714285</c:v>
                </c:pt>
              </c:numCache>
            </c:numRef>
          </c:val>
        </c:ser>
        <c:dLbls>
          <c:showLegendKey val="0"/>
          <c:showVal val="0"/>
          <c:showCatName val="0"/>
          <c:showSerName val="0"/>
          <c:showPercent val="0"/>
          <c:showBubbleSize val="0"/>
        </c:dLbls>
        <c:gapWidth val="150"/>
        <c:axId val="187650816"/>
        <c:axId val="187652352"/>
      </c:barChart>
      <c:catAx>
        <c:axId val="187650816"/>
        <c:scaling>
          <c:orientation val="minMax"/>
        </c:scaling>
        <c:delete val="0"/>
        <c:axPos val="b"/>
        <c:majorTickMark val="none"/>
        <c:minorTickMark val="none"/>
        <c:tickLblPos val="low"/>
        <c:txPr>
          <a:bodyPr rot="-1200000" vert="horz" anchor="ctr" anchorCtr="1"/>
          <a:lstStyle/>
          <a:p>
            <a:pPr>
              <a:defRPr/>
            </a:pPr>
            <a:endParaRPr lang="pt-BR"/>
          </a:p>
        </c:txPr>
        <c:crossAx val="187652352"/>
        <c:crosses val="autoZero"/>
        <c:auto val="1"/>
        <c:lblAlgn val="ctr"/>
        <c:lblOffset val="100"/>
        <c:noMultiLvlLbl val="0"/>
      </c:catAx>
      <c:valAx>
        <c:axId val="187652352"/>
        <c:scaling>
          <c:orientation val="minMax"/>
          <c:max val="1"/>
          <c:min val="0"/>
        </c:scaling>
        <c:delete val="0"/>
        <c:axPos val="l"/>
        <c:majorGridlines/>
        <c:numFmt formatCode="0%" sourceLinked="0"/>
        <c:majorTickMark val="none"/>
        <c:minorTickMark val="none"/>
        <c:tickLblPos val="nextTo"/>
        <c:crossAx val="187650816"/>
        <c:crosses val="autoZero"/>
        <c:crossBetween val="between"/>
      </c:valAx>
    </c:plotArea>
    <c:plotVisOnly val="1"/>
    <c:dispBlanksAs val="gap"/>
    <c:showDLblsOverMax val="0"/>
  </c:chart>
  <c:printSettings>
    <c:headerFooter/>
    <c:pageMargins b="0.78740157499999996" l="0.511811024" r="0.511811024" t="0.78740157499999996" header="0.31496062000000002" footer="0.3149606200000000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1"/>
    </mc:Choice>
    <mc:Fallback>
      <c:style val="1"/>
    </mc:Fallback>
  </mc:AlternateContent>
  <c:chart>
    <c:title>
      <c:tx>
        <c:rich>
          <a:bodyPr/>
          <a:lstStyle/>
          <a:p>
            <a:pPr>
              <a:defRPr/>
            </a:pPr>
            <a:r>
              <a:rPr lang="pt-BR"/>
              <a:t>TOTAL NOT </a:t>
            </a:r>
            <a:r>
              <a:rPr lang="pt-BR" sz="1800" b="1" i="0" u="none" strike="noStrike" baseline="0">
                <a:effectLst/>
              </a:rPr>
              <a:t>SELECTED </a:t>
            </a:r>
            <a:r>
              <a:rPr lang="pt-BR"/>
              <a:t>BY SOURCE</a:t>
            </a:r>
          </a:p>
        </c:rich>
      </c:tx>
      <c:overlay val="0"/>
    </c:title>
    <c:autoTitleDeleted val="0"/>
    <c:view3D>
      <c:rotX val="30"/>
      <c:rotY val="0"/>
      <c:rAngAx val="0"/>
      <c:perspective val="30"/>
    </c:view3D>
    <c:floor>
      <c:thickness val="0"/>
    </c:floor>
    <c:sideWall>
      <c:thickness val="0"/>
    </c:sideWall>
    <c:backWall>
      <c:thickness val="0"/>
    </c:backWall>
    <c:plotArea>
      <c:layout/>
      <c:pie3DChart>
        <c:varyColors val="1"/>
        <c:ser>
          <c:idx val="0"/>
          <c:order val="0"/>
          <c:tx>
            <c:v>TOTAL NÃO ACEITOS</c:v>
          </c:tx>
          <c:dPt>
            <c:idx val="0"/>
            <c:bubble3D val="0"/>
            <c:spPr>
              <a:solidFill>
                <a:schemeClr val="tx1"/>
              </a:solidFill>
            </c:spPr>
            <c:extLst xmlns:c16r2="http://schemas.microsoft.com/office/drawing/2015/06/chart">
              <c:ext xmlns:c16="http://schemas.microsoft.com/office/drawing/2014/chart" uri="{C3380CC4-5D6E-409C-BE32-E72D297353CC}">
                <c16:uniqueId val="{00000001-4F8B-4918-8C8D-0B0B96F0974D}"/>
              </c:ext>
            </c:extLst>
          </c:dPt>
          <c:dPt>
            <c:idx val="1"/>
            <c:bubble3D val="0"/>
            <c:spPr>
              <a:solidFill>
                <a:schemeClr val="bg2"/>
              </a:solidFill>
            </c:spPr>
            <c:extLst xmlns:c16r2="http://schemas.microsoft.com/office/drawing/2015/06/chart">
              <c:ext xmlns:c16="http://schemas.microsoft.com/office/drawing/2014/chart" uri="{C3380CC4-5D6E-409C-BE32-E72D297353CC}">
                <c16:uniqueId val="{00000002-4F8B-4918-8C8D-0B0B96F0974D}"/>
              </c:ext>
            </c:extLst>
          </c:dPt>
          <c:dPt>
            <c:idx val="2"/>
            <c:bubble3D val="0"/>
            <c:spPr>
              <a:solidFill>
                <a:schemeClr val="bg1">
                  <a:lumMod val="75000"/>
                </a:schemeClr>
              </a:solidFill>
            </c:spPr>
            <c:extLst xmlns:c16r2="http://schemas.microsoft.com/office/drawing/2015/06/chart">
              <c:ext xmlns:c16="http://schemas.microsoft.com/office/drawing/2014/chart" uri="{C3380CC4-5D6E-409C-BE32-E72D297353CC}">
                <c16:uniqueId val="{00000003-4F8B-4918-8C8D-0B0B96F0974D}"/>
              </c:ext>
            </c:extLst>
          </c:dPt>
          <c:dPt>
            <c:idx val="3"/>
            <c:bubble3D val="0"/>
            <c:spPr>
              <a:solidFill>
                <a:schemeClr val="bg1">
                  <a:lumMod val="50000"/>
                </a:schemeClr>
              </a:solidFill>
            </c:spPr>
            <c:extLst xmlns:c16r2="http://schemas.microsoft.com/office/drawing/2015/06/chart">
              <c:ext xmlns:c16="http://schemas.microsoft.com/office/drawing/2014/chart" uri="{C3380CC4-5D6E-409C-BE32-E72D297353CC}">
                <c16:uniqueId val="{00000004-4F8B-4918-8C8D-0B0B96F0974D}"/>
              </c:ext>
            </c:extLst>
          </c:dPt>
          <c:dPt>
            <c:idx val="4"/>
            <c:bubble3D val="0"/>
            <c:extLst xmlns:c16r2="http://schemas.microsoft.com/office/drawing/2015/06/chart">
              <c:ext xmlns:c16="http://schemas.microsoft.com/office/drawing/2014/chart" uri="{C3380CC4-5D6E-409C-BE32-E72D297353CC}">
                <c16:uniqueId val="{00000005-4F8B-4918-8C8D-0B0B96F0974D}"/>
              </c:ext>
            </c:extLst>
          </c:dPt>
          <c:dLbls>
            <c:dLbl>
              <c:idx val="0"/>
              <c:layout>
                <c:manualLayout>
                  <c:x val="-0.17280723857569683"/>
                  <c:y val="8.9770929171487976E-2"/>
                </c:manualLayout>
              </c:layout>
              <c:spPr/>
              <c:txPr>
                <a:bodyPr/>
                <a:lstStyle/>
                <a:p>
                  <a:pPr>
                    <a:defRPr sz="1400" b="1">
                      <a:solidFill>
                        <a:schemeClr val="bg1"/>
                      </a:solidFill>
                    </a:defRPr>
                  </a:pPr>
                  <a:endParaRPr lang="pt-BR"/>
                </a:p>
              </c:txPr>
              <c:dLblPos val="bestFit"/>
              <c:showLegendKey val="0"/>
              <c:showVal val="1"/>
              <c:showCatName val="0"/>
              <c:showSerName val="0"/>
              <c:showPercent val="1"/>
              <c:showBubbleSize val="0"/>
              <c:separator>
</c:separator>
            </c:dLbl>
            <c:dLbl>
              <c:idx val="1"/>
              <c:layout>
                <c:manualLayout>
                  <c:x val="-0.14366242142825808"/>
                  <c:y val="-0.16434585461763515"/>
                </c:manualLayout>
              </c:layout>
              <c:dLblPos val="bestFit"/>
              <c:showLegendKey val="0"/>
              <c:showVal val="1"/>
              <c:showCatName val="0"/>
              <c:showSerName val="0"/>
              <c:showPercent val="1"/>
              <c:showBubbleSize val="0"/>
              <c:separator>
</c:separator>
            </c:dLbl>
            <c:dLbl>
              <c:idx val="2"/>
              <c:spPr/>
              <c:txPr>
                <a:bodyPr/>
                <a:lstStyle/>
                <a:p>
                  <a:pPr>
                    <a:defRPr sz="1400" b="1">
                      <a:solidFill>
                        <a:sysClr val="windowText" lastClr="000000"/>
                      </a:solidFill>
                    </a:defRPr>
                  </a:pPr>
                  <a:endParaRPr lang="pt-BR"/>
                </a:p>
              </c:txPr>
              <c:dLblPos val="ctr"/>
              <c:showLegendKey val="0"/>
              <c:showVal val="1"/>
              <c:showCatName val="0"/>
              <c:showSerName val="0"/>
              <c:showPercent val="1"/>
              <c:showBubbleSize val="0"/>
            </c:dLbl>
            <c:dLbl>
              <c:idx val="3"/>
              <c:layout>
                <c:manualLayout>
                  <c:x val="0.13623937174792405"/>
                  <c:y val="0.12663750364537765"/>
                </c:manualLayout>
              </c:layout>
              <c:spPr/>
              <c:txPr>
                <a:bodyPr/>
                <a:lstStyle/>
                <a:p>
                  <a:pPr>
                    <a:defRPr sz="1400" b="1">
                      <a:solidFill>
                        <a:schemeClr val="bg1"/>
                      </a:solidFill>
                    </a:defRPr>
                  </a:pPr>
                  <a:endParaRPr lang="pt-BR"/>
                </a:p>
              </c:txPr>
              <c:dLblPos val="bestFit"/>
              <c:showLegendKey val="0"/>
              <c:showVal val="1"/>
              <c:showCatName val="0"/>
              <c:showSerName val="0"/>
              <c:showPercent val="1"/>
              <c:showBubbleSize val="0"/>
              <c:separator>
</c:separator>
            </c:dLbl>
            <c:spPr>
              <a:noFill/>
              <a:ln>
                <a:noFill/>
              </a:ln>
              <a:effectLst/>
            </c:spPr>
            <c:txPr>
              <a:bodyPr/>
              <a:lstStyle/>
              <a:p>
                <a:pPr>
                  <a:defRPr sz="1400" b="1"/>
                </a:pPr>
                <a:endParaRPr lang="pt-BR"/>
              </a:p>
            </c:txPr>
            <c:dLblPos val="ctr"/>
            <c:showLegendKey val="0"/>
            <c:showVal val="1"/>
            <c:showCatName val="0"/>
            <c:showSerName val="0"/>
            <c:showPercent val="1"/>
            <c:showBubbleSize val="0"/>
            <c:separator>
</c:separator>
            <c:showLeaderLines val="1"/>
            <c:extLst xmlns:c16r2="http://schemas.microsoft.com/office/drawing/2015/06/chart">
              <c:ext xmlns:c15="http://schemas.microsoft.com/office/drawing/2012/chart" uri="{CE6537A1-D6FC-4f65-9D91-7224C49458BB}"/>
            </c:extLst>
          </c:dLbls>
          <c:cat>
            <c:strRef>
              <c:f>TabGraph!$B$4:$B$7</c:f>
              <c:strCache>
                <c:ptCount val="4"/>
                <c:pt idx="0">
                  <c:v>ACM Digital Library</c:v>
                </c:pt>
                <c:pt idx="1">
                  <c:v>Engineering Village</c:v>
                </c:pt>
                <c:pt idx="2">
                  <c:v>IEEE Xplore</c:v>
                </c:pt>
                <c:pt idx="3">
                  <c:v>Scopus</c:v>
                </c:pt>
              </c:strCache>
            </c:strRef>
          </c:cat>
          <c:val>
            <c:numRef>
              <c:f>TabGraph!$E$4:$E$7</c:f>
              <c:numCache>
                <c:formatCode>General</c:formatCode>
                <c:ptCount val="4"/>
                <c:pt idx="0">
                  <c:v>23</c:v>
                </c:pt>
                <c:pt idx="1">
                  <c:v>16</c:v>
                </c:pt>
                <c:pt idx="2">
                  <c:v>38</c:v>
                </c:pt>
                <c:pt idx="3">
                  <c:v>16</c:v>
                </c:pt>
              </c:numCache>
            </c:numRef>
          </c:val>
          <c:extLst xmlns:c16r2="http://schemas.microsoft.com/office/drawing/2015/06/chart">
            <c:ext xmlns:c16="http://schemas.microsoft.com/office/drawing/2014/chart" uri="{C3380CC4-5D6E-409C-BE32-E72D297353CC}">
              <c16:uniqueId val="{00000006-4F8B-4918-8C8D-0B0B96F0974D}"/>
            </c:ext>
          </c:extLst>
        </c:ser>
        <c:dLbls>
          <c:showLegendKey val="0"/>
          <c:showVal val="0"/>
          <c:showCatName val="0"/>
          <c:showSerName val="0"/>
          <c:showPercent val="0"/>
          <c:showBubbleSize val="0"/>
          <c:showLeaderLines val="1"/>
        </c:dLbls>
      </c:pie3DChart>
    </c:plotArea>
    <c:legend>
      <c:legendPos val="r"/>
      <c:overlay val="0"/>
      <c:txPr>
        <a:bodyPr/>
        <a:lstStyle/>
        <a:p>
          <a:pPr>
            <a:defRPr sz="1300"/>
          </a:pPr>
          <a:endParaRPr lang="pt-BR"/>
        </a:p>
      </c:txPr>
    </c:legend>
    <c:plotVisOnly val="1"/>
    <c:dispBlanksAs val="gap"/>
    <c:showDLblsOverMax val="0"/>
  </c:chart>
  <c:printSettings>
    <c:headerFooter/>
    <c:pageMargins b="0.78740157499999996" l="0.511811024" r="0.511811024" t="0.78740157499999996" header="0.31496062000000002" footer="0.31496062000000002"/>
    <c:pageSetup/>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1"/>
    </mc:Choice>
    <mc:Fallback>
      <c:style val="1"/>
    </mc:Fallback>
  </mc:AlternateContent>
  <c:chart>
    <c:title>
      <c:tx>
        <c:rich>
          <a:bodyPr/>
          <a:lstStyle/>
          <a:p>
            <a:pPr>
              <a:defRPr/>
            </a:pPr>
            <a:r>
              <a:rPr lang="pt-BR"/>
              <a:t>TOTAL EXCLUDED BY SOURCE</a:t>
            </a:r>
          </a:p>
        </c:rich>
      </c:tx>
      <c:overlay val="0"/>
    </c:title>
    <c:autoTitleDeleted val="0"/>
    <c:view3D>
      <c:rotX val="30"/>
      <c:rotY val="0"/>
      <c:rAngAx val="0"/>
      <c:perspective val="30"/>
    </c:view3D>
    <c:floor>
      <c:thickness val="0"/>
    </c:floor>
    <c:sideWall>
      <c:thickness val="0"/>
    </c:sideWall>
    <c:backWall>
      <c:thickness val="0"/>
    </c:backWall>
    <c:plotArea>
      <c:layout/>
      <c:pie3DChart>
        <c:varyColors val="1"/>
        <c:ser>
          <c:idx val="0"/>
          <c:order val="0"/>
          <c:tx>
            <c:v>TOTAL REJEITADOS</c:v>
          </c:tx>
          <c:dPt>
            <c:idx val="0"/>
            <c:bubble3D val="0"/>
            <c:spPr>
              <a:solidFill>
                <a:schemeClr val="tx1"/>
              </a:solidFill>
            </c:spPr>
            <c:extLst xmlns:c16r2="http://schemas.microsoft.com/office/drawing/2015/06/chart">
              <c:ext xmlns:c16="http://schemas.microsoft.com/office/drawing/2014/chart" uri="{C3380CC4-5D6E-409C-BE32-E72D297353CC}">
                <c16:uniqueId val="{00000001-71C5-4435-BF9B-ACB67DE848F4}"/>
              </c:ext>
            </c:extLst>
          </c:dPt>
          <c:dPt>
            <c:idx val="1"/>
            <c:bubble3D val="0"/>
            <c:spPr>
              <a:solidFill>
                <a:schemeClr val="bg2"/>
              </a:solidFill>
            </c:spPr>
            <c:extLst xmlns:c16r2="http://schemas.microsoft.com/office/drawing/2015/06/chart">
              <c:ext xmlns:c16="http://schemas.microsoft.com/office/drawing/2014/chart" uri="{C3380CC4-5D6E-409C-BE32-E72D297353CC}">
                <c16:uniqueId val="{00000002-71C5-4435-BF9B-ACB67DE848F4}"/>
              </c:ext>
            </c:extLst>
          </c:dPt>
          <c:dPt>
            <c:idx val="2"/>
            <c:bubble3D val="0"/>
            <c:spPr>
              <a:solidFill>
                <a:schemeClr val="bg1">
                  <a:lumMod val="75000"/>
                </a:schemeClr>
              </a:solidFill>
            </c:spPr>
            <c:extLst xmlns:c16r2="http://schemas.microsoft.com/office/drawing/2015/06/chart">
              <c:ext xmlns:c16="http://schemas.microsoft.com/office/drawing/2014/chart" uri="{C3380CC4-5D6E-409C-BE32-E72D297353CC}">
                <c16:uniqueId val="{00000003-71C5-4435-BF9B-ACB67DE848F4}"/>
              </c:ext>
            </c:extLst>
          </c:dPt>
          <c:dPt>
            <c:idx val="3"/>
            <c:bubble3D val="0"/>
            <c:spPr>
              <a:solidFill>
                <a:schemeClr val="bg1">
                  <a:lumMod val="50000"/>
                </a:schemeClr>
              </a:solidFill>
            </c:spPr>
            <c:extLst xmlns:c16r2="http://schemas.microsoft.com/office/drawing/2015/06/chart">
              <c:ext xmlns:c16="http://schemas.microsoft.com/office/drawing/2014/chart" uri="{C3380CC4-5D6E-409C-BE32-E72D297353CC}">
                <c16:uniqueId val="{00000004-71C5-4435-BF9B-ACB67DE848F4}"/>
              </c:ext>
            </c:extLst>
          </c:dPt>
          <c:dPt>
            <c:idx val="4"/>
            <c:bubble3D val="0"/>
            <c:extLst xmlns:c16r2="http://schemas.microsoft.com/office/drawing/2015/06/chart">
              <c:ext xmlns:c16="http://schemas.microsoft.com/office/drawing/2014/chart" uri="{C3380CC4-5D6E-409C-BE32-E72D297353CC}">
                <c16:uniqueId val="{00000005-71C5-4435-BF9B-ACB67DE848F4}"/>
              </c:ext>
            </c:extLst>
          </c:dPt>
          <c:dLbls>
            <c:dLbl>
              <c:idx val="0"/>
              <c:layout>
                <c:manualLayout>
                  <c:x val="-0.11075405283918643"/>
                  <c:y val="0.12536905346957297"/>
                </c:manualLayout>
              </c:layout>
              <c:spPr/>
              <c:txPr>
                <a:bodyPr/>
                <a:lstStyle/>
                <a:p>
                  <a:pPr>
                    <a:defRPr sz="1400" b="1">
                      <a:solidFill>
                        <a:schemeClr val="bg1"/>
                      </a:solidFill>
                    </a:defRPr>
                  </a:pPr>
                  <a:endParaRPr lang="pt-BR"/>
                </a:p>
              </c:txPr>
              <c:dLblPos val="bestFit"/>
              <c:showLegendKey val="0"/>
              <c:showVal val="1"/>
              <c:showCatName val="0"/>
              <c:showSerName val="0"/>
              <c:showPercent val="1"/>
              <c:showBubbleSize val="0"/>
              <c:separator>
</c:separator>
            </c:dLbl>
            <c:dLbl>
              <c:idx val="1"/>
              <c:layout>
                <c:manualLayout>
                  <c:x val="-0.14432179246632765"/>
                  <c:y val="-0.12573895360782458"/>
                </c:manualLayout>
              </c:layout>
              <c:dLblPos val="bestFit"/>
              <c:showLegendKey val="0"/>
              <c:showVal val="1"/>
              <c:showCatName val="0"/>
              <c:showSerName val="0"/>
              <c:showPercent val="1"/>
              <c:showBubbleSize val="0"/>
              <c:separator>
</c:separator>
            </c:dLbl>
            <c:dLbl>
              <c:idx val="3"/>
              <c:layout>
                <c:manualLayout>
                  <c:x val="0.14997219001790288"/>
                  <c:y val="0.10425087884208839"/>
                </c:manualLayout>
              </c:layout>
              <c:spPr/>
              <c:txPr>
                <a:bodyPr/>
                <a:lstStyle/>
                <a:p>
                  <a:pPr>
                    <a:defRPr sz="1400" b="1">
                      <a:solidFill>
                        <a:schemeClr val="bg1"/>
                      </a:solidFill>
                    </a:defRPr>
                  </a:pPr>
                  <a:endParaRPr lang="pt-BR"/>
                </a:p>
              </c:txPr>
              <c:dLblPos val="bestFit"/>
              <c:showLegendKey val="0"/>
              <c:showVal val="1"/>
              <c:showCatName val="0"/>
              <c:showSerName val="0"/>
              <c:showPercent val="1"/>
              <c:showBubbleSize val="0"/>
              <c:separator>
</c:separator>
            </c:dLbl>
            <c:spPr>
              <a:noFill/>
              <a:ln>
                <a:noFill/>
              </a:ln>
              <a:effectLst/>
            </c:spPr>
            <c:txPr>
              <a:bodyPr/>
              <a:lstStyle/>
              <a:p>
                <a:pPr>
                  <a:defRPr sz="1400" b="1"/>
                </a:pPr>
                <a:endParaRPr lang="pt-BR"/>
              </a:p>
            </c:txPr>
            <c:dLblPos val="ctr"/>
            <c:showLegendKey val="0"/>
            <c:showVal val="1"/>
            <c:showCatName val="0"/>
            <c:showSerName val="0"/>
            <c:showPercent val="1"/>
            <c:showBubbleSize val="0"/>
            <c:separator>
</c:separator>
            <c:showLeaderLines val="1"/>
            <c:extLst xmlns:c16r2="http://schemas.microsoft.com/office/drawing/2015/06/chart">
              <c:ext xmlns:c15="http://schemas.microsoft.com/office/drawing/2012/chart" uri="{CE6537A1-D6FC-4f65-9D91-7224C49458BB}"/>
            </c:extLst>
          </c:dLbls>
          <c:cat>
            <c:strRef>
              <c:f>TabGraph!$B$4:$B$7</c:f>
              <c:strCache>
                <c:ptCount val="4"/>
                <c:pt idx="0">
                  <c:v>ACM Digital Library</c:v>
                </c:pt>
                <c:pt idx="1">
                  <c:v>Engineering Village</c:v>
                </c:pt>
                <c:pt idx="2">
                  <c:v>IEEE Xplore</c:v>
                </c:pt>
                <c:pt idx="3">
                  <c:v>Scopus</c:v>
                </c:pt>
              </c:strCache>
            </c:strRef>
          </c:cat>
          <c:val>
            <c:numRef>
              <c:f>TabGraph!$D$4:$D$7</c:f>
              <c:numCache>
                <c:formatCode>General</c:formatCode>
                <c:ptCount val="4"/>
                <c:pt idx="0">
                  <c:v>3</c:v>
                </c:pt>
                <c:pt idx="1">
                  <c:v>3</c:v>
                </c:pt>
                <c:pt idx="2">
                  <c:v>5</c:v>
                </c:pt>
                <c:pt idx="3">
                  <c:v>5</c:v>
                </c:pt>
              </c:numCache>
            </c:numRef>
          </c:val>
          <c:extLst xmlns:c16r2="http://schemas.microsoft.com/office/drawing/2015/06/chart">
            <c:ext xmlns:c16="http://schemas.microsoft.com/office/drawing/2014/chart" uri="{C3380CC4-5D6E-409C-BE32-E72D297353CC}">
              <c16:uniqueId val="{00000006-71C5-4435-BF9B-ACB67DE848F4}"/>
            </c:ext>
          </c:extLst>
        </c:ser>
        <c:dLbls>
          <c:showLegendKey val="0"/>
          <c:showVal val="0"/>
          <c:showCatName val="0"/>
          <c:showSerName val="0"/>
          <c:showPercent val="0"/>
          <c:showBubbleSize val="0"/>
          <c:showLeaderLines val="1"/>
        </c:dLbls>
      </c:pie3DChart>
    </c:plotArea>
    <c:legend>
      <c:legendPos val="r"/>
      <c:overlay val="0"/>
      <c:txPr>
        <a:bodyPr/>
        <a:lstStyle/>
        <a:p>
          <a:pPr>
            <a:defRPr sz="1300"/>
          </a:pPr>
          <a:endParaRPr lang="pt-BR"/>
        </a:p>
      </c:txPr>
    </c:legend>
    <c:plotVisOnly val="1"/>
    <c:dispBlanksAs val="gap"/>
    <c:showDLblsOverMax val="0"/>
  </c:chart>
  <c:printSettings>
    <c:headerFooter/>
    <c:pageMargins b="0.78740157499999996" l="0.511811024" r="0.511811024" t="0.78740157499999996" header="0.31496062000000002" footer="0.31496062000000002"/>
    <c:pageSetup/>
  </c:printSettings>
  <c:userShapes r:id="rId1"/>
</c:chartSpace>
</file>

<file path=xl/charts/chart4.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1"/>
    </mc:Choice>
    <mc:Fallback>
      <c:style val="1"/>
    </mc:Fallback>
  </mc:AlternateContent>
  <c:chart>
    <c:title>
      <c:tx>
        <c:rich>
          <a:bodyPr/>
          <a:lstStyle/>
          <a:p>
            <a:pPr>
              <a:defRPr/>
            </a:pPr>
            <a:r>
              <a:rPr lang="pt-BR"/>
              <a:t>TOTAL GENERAL BY SOURCE</a:t>
            </a:r>
          </a:p>
        </c:rich>
      </c:tx>
      <c:overlay val="0"/>
    </c:title>
    <c:autoTitleDeleted val="0"/>
    <c:view3D>
      <c:rotX val="30"/>
      <c:rotY val="0"/>
      <c:rAngAx val="0"/>
      <c:perspective val="30"/>
    </c:view3D>
    <c:floor>
      <c:thickness val="0"/>
    </c:floor>
    <c:sideWall>
      <c:thickness val="0"/>
    </c:sideWall>
    <c:backWall>
      <c:thickness val="0"/>
    </c:backWall>
    <c:plotArea>
      <c:layout/>
      <c:pie3DChart>
        <c:varyColors val="1"/>
        <c:ser>
          <c:idx val="0"/>
          <c:order val="0"/>
          <c:tx>
            <c:v>TOTAL GERAL</c:v>
          </c:tx>
          <c:dPt>
            <c:idx val="0"/>
            <c:bubble3D val="0"/>
            <c:spPr>
              <a:solidFill>
                <a:schemeClr val="tx1"/>
              </a:solidFill>
            </c:spPr>
            <c:extLst xmlns:c16r2="http://schemas.microsoft.com/office/drawing/2015/06/chart">
              <c:ext xmlns:c16="http://schemas.microsoft.com/office/drawing/2014/chart" uri="{C3380CC4-5D6E-409C-BE32-E72D297353CC}">
                <c16:uniqueId val="{00000001-05A1-4F76-BADB-94A058D2DCF8}"/>
              </c:ext>
            </c:extLst>
          </c:dPt>
          <c:dPt>
            <c:idx val="1"/>
            <c:bubble3D val="0"/>
            <c:spPr>
              <a:solidFill>
                <a:schemeClr val="bg2"/>
              </a:solidFill>
            </c:spPr>
            <c:extLst xmlns:c16r2="http://schemas.microsoft.com/office/drawing/2015/06/chart">
              <c:ext xmlns:c16="http://schemas.microsoft.com/office/drawing/2014/chart" uri="{C3380CC4-5D6E-409C-BE32-E72D297353CC}">
                <c16:uniqueId val="{00000002-05A1-4F76-BADB-94A058D2DCF8}"/>
              </c:ext>
            </c:extLst>
          </c:dPt>
          <c:dPt>
            <c:idx val="2"/>
            <c:bubble3D val="0"/>
            <c:spPr>
              <a:solidFill>
                <a:schemeClr val="bg1">
                  <a:lumMod val="75000"/>
                </a:schemeClr>
              </a:solidFill>
            </c:spPr>
            <c:extLst xmlns:c16r2="http://schemas.microsoft.com/office/drawing/2015/06/chart">
              <c:ext xmlns:c16="http://schemas.microsoft.com/office/drawing/2014/chart" uri="{C3380CC4-5D6E-409C-BE32-E72D297353CC}">
                <c16:uniqueId val="{00000003-05A1-4F76-BADB-94A058D2DCF8}"/>
              </c:ext>
            </c:extLst>
          </c:dPt>
          <c:dPt>
            <c:idx val="3"/>
            <c:bubble3D val="0"/>
            <c:spPr>
              <a:solidFill>
                <a:schemeClr val="bg1">
                  <a:lumMod val="50000"/>
                </a:schemeClr>
              </a:solidFill>
            </c:spPr>
            <c:extLst xmlns:c16r2="http://schemas.microsoft.com/office/drawing/2015/06/chart">
              <c:ext xmlns:c16="http://schemas.microsoft.com/office/drawing/2014/chart" uri="{C3380CC4-5D6E-409C-BE32-E72D297353CC}">
                <c16:uniqueId val="{00000004-05A1-4F76-BADB-94A058D2DCF8}"/>
              </c:ext>
            </c:extLst>
          </c:dPt>
          <c:dPt>
            <c:idx val="4"/>
            <c:bubble3D val="0"/>
            <c:extLst xmlns:c16r2="http://schemas.microsoft.com/office/drawing/2015/06/chart">
              <c:ext xmlns:c16="http://schemas.microsoft.com/office/drawing/2014/chart" uri="{C3380CC4-5D6E-409C-BE32-E72D297353CC}">
                <c16:uniqueId val="{00000005-05A1-4F76-BADB-94A058D2DCF8}"/>
              </c:ext>
            </c:extLst>
          </c:dPt>
          <c:dLbls>
            <c:dLbl>
              <c:idx val="0"/>
              <c:layout>
                <c:manualLayout>
                  <c:x val="-0.11684932192363509"/>
                  <c:y val="0.15381824996218213"/>
                </c:manualLayout>
              </c:layout>
              <c:spPr/>
              <c:txPr>
                <a:bodyPr/>
                <a:lstStyle/>
                <a:p>
                  <a:pPr>
                    <a:defRPr sz="1400" b="1">
                      <a:solidFill>
                        <a:schemeClr val="bg1"/>
                      </a:solidFill>
                    </a:defRPr>
                  </a:pPr>
                  <a:endParaRPr lang="pt-BR"/>
                </a:p>
              </c:txPr>
              <c:dLblPos val="bestFit"/>
              <c:showLegendKey val="0"/>
              <c:showVal val="1"/>
              <c:showCatName val="0"/>
              <c:showSerName val="0"/>
              <c:showPercent val="1"/>
              <c:showBubbleSize val="0"/>
              <c:separator>
</c:separator>
              <c:extLst xmlns:c16r2="http://schemas.microsoft.com/office/drawing/2015/06/chart">
                <c:ext xmlns:c15="http://schemas.microsoft.com/office/drawing/2012/chart" uri="{CE6537A1-D6FC-4f65-9D91-7224C49458BB}"/>
                <c:ext xmlns:c16="http://schemas.microsoft.com/office/drawing/2014/chart" uri="{C3380CC4-5D6E-409C-BE32-E72D297353CC}">
                  <c16:uniqueId val="{00000001-05A1-4F76-BADB-94A058D2DCF8}"/>
                </c:ext>
              </c:extLst>
            </c:dLbl>
            <c:dLbl>
              <c:idx val="1"/>
              <c:layout>
                <c:manualLayout>
                  <c:x val="-0.17377413973683797"/>
                  <c:y val="-0.11469538366132651"/>
                </c:manualLayout>
              </c:layout>
              <c:dLblPos val="bestFit"/>
              <c:showLegendKey val="0"/>
              <c:showVal val="1"/>
              <c:showCatName val="0"/>
              <c:showSerName val="0"/>
              <c:showPercent val="1"/>
              <c:showBubbleSize val="0"/>
              <c:separator>
</c:separator>
              <c:extLst xmlns:c16r2="http://schemas.microsoft.com/office/drawing/2015/06/chart">
                <c:ext xmlns:c15="http://schemas.microsoft.com/office/drawing/2012/chart" uri="{CE6537A1-D6FC-4f65-9D91-7224C49458BB}"/>
                <c:ext xmlns:c16="http://schemas.microsoft.com/office/drawing/2014/chart" uri="{C3380CC4-5D6E-409C-BE32-E72D297353CC}">
                  <c16:uniqueId val="{00000002-05A1-4F76-BADB-94A058D2DCF8}"/>
                </c:ext>
              </c:extLst>
            </c:dLbl>
            <c:dLbl>
              <c:idx val="2"/>
              <c:layout>
                <c:manualLayout>
                  <c:x val="0.12878788379814471"/>
                  <c:y val="-0.24924571228166295"/>
                </c:manualLayout>
              </c:layout>
              <c:dLblPos val="bestFit"/>
              <c:showLegendKey val="0"/>
              <c:showVal val="1"/>
              <c:showCatName val="0"/>
              <c:showSerName val="0"/>
              <c:showPercent val="1"/>
              <c:showBubbleSize val="0"/>
              <c:separator>
</c:separator>
              <c:extLst xmlns:c16r2="http://schemas.microsoft.com/office/drawing/2015/06/chart">
                <c:ext xmlns:c15="http://schemas.microsoft.com/office/drawing/2012/chart" uri="{CE6537A1-D6FC-4f65-9D91-7224C49458BB}"/>
                <c:ext xmlns:c16="http://schemas.microsoft.com/office/drawing/2014/chart" uri="{C3380CC4-5D6E-409C-BE32-E72D297353CC}">
                  <c16:uniqueId val="{00000003-05A1-4F76-BADB-94A058D2DCF8}"/>
                </c:ext>
              </c:extLst>
            </c:dLbl>
            <c:dLbl>
              <c:idx val="3"/>
              <c:layout>
                <c:manualLayout>
                  <c:x val="0.14162103867582598"/>
                  <c:y val="0.11197889424317981"/>
                </c:manualLayout>
              </c:layout>
              <c:spPr/>
              <c:txPr>
                <a:bodyPr/>
                <a:lstStyle/>
                <a:p>
                  <a:pPr>
                    <a:defRPr sz="1400" b="1">
                      <a:solidFill>
                        <a:schemeClr val="bg1"/>
                      </a:solidFill>
                    </a:defRPr>
                  </a:pPr>
                  <a:endParaRPr lang="pt-BR"/>
                </a:p>
              </c:txPr>
              <c:dLblPos val="bestFit"/>
              <c:showLegendKey val="0"/>
              <c:showVal val="1"/>
              <c:showCatName val="0"/>
              <c:showSerName val="0"/>
              <c:showPercent val="1"/>
              <c:showBubbleSize val="0"/>
              <c:separator>
</c:separator>
              <c:extLst xmlns:c16r2="http://schemas.microsoft.com/office/drawing/2015/06/chart">
                <c:ext xmlns:c15="http://schemas.microsoft.com/office/drawing/2012/chart" uri="{CE6537A1-D6FC-4f65-9D91-7224C49458BB}"/>
                <c:ext xmlns:c16="http://schemas.microsoft.com/office/drawing/2014/chart" uri="{C3380CC4-5D6E-409C-BE32-E72D297353CC}">
                  <c16:uniqueId val="{00000004-05A1-4F76-BADB-94A058D2DCF8}"/>
                </c:ext>
              </c:extLst>
            </c:dLbl>
            <c:dLbl>
              <c:idx val="4"/>
              <c:layout>
                <c:manualLayout>
                  <c:x val="2.6345521446533519E-2"/>
                  <c:y val="1.4906636904067547E-2"/>
                </c:manualLayout>
              </c:layout>
              <c:dLblPos val="bestFit"/>
              <c:showLegendKey val="0"/>
              <c:showVal val="1"/>
              <c:showCatName val="0"/>
              <c:showSerName val="0"/>
              <c:showPercent val="1"/>
              <c:showBubbleSize val="0"/>
              <c:separator>
</c:separator>
              <c:extLst xmlns:c16r2="http://schemas.microsoft.com/office/drawing/2015/06/chart">
                <c:ext xmlns:c15="http://schemas.microsoft.com/office/drawing/2012/chart" uri="{CE6537A1-D6FC-4f65-9D91-7224C49458BB}"/>
                <c:ext xmlns:c16="http://schemas.microsoft.com/office/drawing/2014/chart" uri="{C3380CC4-5D6E-409C-BE32-E72D297353CC}">
                  <c16:uniqueId val="{00000005-05A1-4F76-BADB-94A058D2DCF8}"/>
                </c:ext>
              </c:extLst>
            </c:dLbl>
            <c:spPr>
              <a:noFill/>
              <a:ln>
                <a:noFill/>
              </a:ln>
              <a:effectLst/>
            </c:spPr>
            <c:txPr>
              <a:bodyPr/>
              <a:lstStyle/>
              <a:p>
                <a:pPr>
                  <a:defRPr sz="1400" b="1"/>
                </a:pPr>
                <a:endParaRPr lang="pt-BR"/>
              </a:p>
            </c:txPr>
            <c:dLblPos val="ctr"/>
            <c:showLegendKey val="0"/>
            <c:showVal val="1"/>
            <c:showCatName val="0"/>
            <c:showSerName val="0"/>
            <c:showPercent val="1"/>
            <c:showBubbleSize val="0"/>
            <c:separator>
</c:separator>
            <c:showLeaderLines val="1"/>
            <c:extLst xmlns:c16r2="http://schemas.microsoft.com/office/drawing/2015/06/chart">
              <c:ext xmlns:c15="http://schemas.microsoft.com/office/drawing/2012/chart" uri="{CE6537A1-D6FC-4f65-9D91-7224C49458BB}"/>
            </c:extLst>
          </c:dLbls>
          <c:cat>
            <c:strRef>
              <c:f>TabGraph!$B$4:$B$7</c:f>
              <c:strCache>
                <c:ptCount val="4"/>
                <c:pt idx="0">
                  <c:v>ACM Digital Library</c:v>
                </c:pt>
                <c:pt idx="1">
                  <c:v>Engineering Village</c:v>
                </c:pt>
                <c:pt idx="2">
                  <c:v>IEEE Xplore</c:v>
                </c:pt>
                <c:pt idx="3">
                  <c:v>Scopus</c:v>
                </c:pt>
              </c:strCache>
            </c:strRef>
          </c:cat>
          <c:val>
            <c:numRef>
              <c:f>TabGraph!$G$4:$G$7</c:f>
              <c:numCache>
                <c:formatCode>General</c:formatCode>
                <c:ptCount val="4"/>
                <c:pt idx="0">
                  <c:v>30</c:v>
                </c:pt>
                <c:pt idx="1">
                  <c:v>56</c:v>
                </c:pt>
                <c:pt idx="2">
                  <c:v>62</c:v>
                </c:pt>
                <c:pt idx="3">
                  <c:v>63</c:v>
                </c:pt>
              </c:numCache>
            </c:numRef>
          </c:val>
          <c:extLst xmlns:c16r2="http://schemas.microsoft.com/office/drawing/2015/06/chart">
            <c:ext xmlns:c16="http://schemas.microsoft.com/office/drawing/2014/chart" uri="{C3380CC4-5D6E-409C-BE32-E72D297353CC}">
              <c16:uniqueId val="{00000006-05A1-4F76-BADB-94A058D2DCF8}"/>
            </c:ext>
          </c:extLst>
        </c:ser>
        <c:dLbls>
          <c:showLegendKey val="0"/>
          <c:showVal val="0"/>
          <c:showCatName val="0"/>
          <c:showSerName val="0"/>
          <c:showPercent val="0"/>
          <c:showBubbleSize val="0"/>
          <c:showLeaderLines val="1"/>
        </c:dLbls>
      </c:pie3DChart>
    </c:plotArea>
    <c:legend>
      <c:legendPos val="r"/>
      <c:overlay val="0"/>
      <c:txPr>
        <a:bodyPr/>
        <a:lstStyle/>
        <a:p>
          <a:pPr>
            <a:defRPr sz="1300"/>
          </a:pPr>
          <a:endParaRPr lang="pt-BR"/>
        </a:p>
      </c:txPr>
    </c:legend>
    <c:plotVisOnly val="1"/>
    <c:dispBlanksAs val="gap"/>
    <c:showDLblsOverMax val="0"/>
  </c:chart>
  <c:printSettings>
    <c:headerFooter/>
    <c:pageMargins b="0.78740157499999996" l="0.511811024" r="0.511811024" t="0.78740157499999996" header="0.31496062000000002" footer="0.31496062000000002"/>
    <c:pageSetup/>
  </c:printSettings>
  <c:userShapes r:id="rId1"/>
</c:chartSpace>
</file>

<file path=xl/charts/chart5.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1"/>
    </mc:Choice>
    <mc:Fallback>
      <c:style val="1"/>
    </mc:Fallback>
  </mc:AlternateContent>
  <c:chart>
    <c:autoTitleDeleted val="0"/>
    <c:view3D>
      <c:rotX val="30"/>
      <c:rotY val="0"/>
      <c:rAngAx val="0"/>
      <c:perspective val="30"/>
    </c:view3D>
    <c:floor>
      <c:thickness val="0"/>
    </c:floor>
    <c:sideWall>
      <c:thickness val="0"/>
    </c:sideWall>
    <c:backWall>
      <c:thickness val="0"/>
    </c:backWall>
    <c:plotArea>
      <c:layout/>
      <c:pie3DChart>
        <c:varyColors val="1"/>
        <c:ser>
          <c:idx val="0"/>
          <c:order val="0"/>
          <c:dPt>
            <c:idx val="0"/>
            <c:bubble3D val="0"/>
            <c:spPr>
              <a:solidFill>
                <a:schemeClr val="tx1"/>
              </a:solidFill>
            </c:spPr>
            <c:extLst xmlns:c16r2="http://schemas.microsoft.com/office/drawing/2015/06/chart">
              <c:ext xmlns:c16="http://schemas.microsoft.com/office/drawing/2014/chart" uri="{C3380CC4-5D6E-409C-BE32-E72D297353CC}">
                <c16:uniqueId val="{00000001-ADB6-48FD-96AE-FEB4F1217EEC}"/>
              </c:ext>
            </c:extLst>
          </c:dPt>
          <c:dPt>
            <c:idx val="1"/>
            <c:bubble3D val="0"/>
            <c:spPr>
              <a:solidFill>
                <a:schemeClr val="tx1">
                  <a:lumMod val="65000"/>
                  <a:lumOff val="35000"/>
                </a:schemeClr>
              </a:solidFill>
            </c:spPr>
            <c:extLst xmlns:c16r2="http://schemas.microsoft.com/office/drawing/2015/06/chart">
              <c:ext xmlns:c16="http://schemas.microsoft.com/office/drawing/2014/chart" uri="{C3380CC4-5D6E-409C-BE32-E72D297353CC}">
                <c16:uniqueId val="{00000003-ADB6-48FD-96AE-FEB4F1217EEC}"/>
              </c:ext>
            </c:extLst>
          </c:dPt>
          <c:dPt>
            <c:idx val="2"/>
            <c:bubble3D val="0"/>
            <c:spPr>
              <a:solidFill>
                <a:schemeClr val="bg1">
                  <a:lumMod val="65000"/>
                </a:schemeClr>
              </a:solidFill>
            </c:spPr>
            <c:extLst xmlns:c16r2="http://schemas.microsoft.com/office/drawing/2015/06/chart">
              <c:ext xmlns:c16="http://schemas.microsoft.com/office/drawing/2014/chart" uri="{C3380CC4-5D6E-409C-BE32-E72D297353CC}">
                <c16:uniqueId val="{00000005-ADB6-48FD-96AE-FEB4F1217EEC}"/>
              </c:ext>
            </c:extLst>
          </c:dPt>
          <c:dPt>
            <c:idx val="3"/>
            <c:bubble3D val="0"/>
            <c:spPr>
              <a:solidFill>
                <a:schemeClr val="bg1">
                  <a:lumMod val="85000"/>
                </a:schemeClr>
              </a:solidFill>
            </c:spPr>
            <c:extLst xmlns:c16r2="http://schemas.microsoft.com/office/drawing/2015/06/chart">
              <c:ext xmlns:c16="http://schemas.microsoft.com/office/drawing/2014/chart" uri="{C3380CC4-5D6E-409C-BE32-E72D297353CC}">
                <c16:uniqueId val="{00000007-ADB6-48FD-96AE-FEB4F1217EEC}"/>
              </c:ext>
            </c:extLst>
          </c:dPt>
          <c:dPt>
            <c:idx val="4"/>
            <c:bubble3D val="0"/>
            <c:spPr>
              <a:solidFill>
                <a:schemeClr val="bg1">
                  <a:lumMod val="95000"/>
                </a:schemeClr>
              </a:solidFill>
            </c:spPr>
            <c:extLst xmlns:c16r2="http://schemas.microsoft.com/office/drawing/2015/06/chart">
              <c:ext xmlns:c16="http://schemas.microsoft.com/office/drawing/2014/chart" uri="{C3380CC4-5D6E-409C-BE32-E72D297353CC}">
                <c16:uniqueId val="{00000009-ADB6-48FD-96AE-FEB4F1217EEC}"/>
              </c:ext>
            </c:extLst>
          </c:dPt>
          <c:dLbls>
            <c:dLbl>
              <c:idx val="0"/>
              <c:spPr/>
              <c:txPr>
                <a:bodyPr/>
                <a:lstStyle/>
                <a:p>
                  <a:pPr>
                    <a:defRPr sz="1400" b="1">
                      <a:solidFill>
                        <a:schemeClr val="bg1"/>
                      </a:solidFill>
                    </a:defRPr>
                  </a:pPr>
                  <a:endParaRPr lang="pt-BR"/>
                </a:p>
              </c:txPr>
              <c:dLblPos val="ctr"/>
              <c:showLegendKey val="1"/>
              <c:showVal val="1"/>
              <c:showCatName val="0"/>
              <c:showSerName val="0"/>
              <c:showPercent val="1"/>
              <c:showBubbleSize val="0"/>
              <c:separator>
</c:separator>
            </c:dLbl>
            <c:dLbl>
              <c:idx val="1"/>
              <c:layout>
                <c:manualLayout>
                  <c:x val="3.94588801399825E-2"/>
                  <c:y val="-0.21212962962962964"/>
                </c:manualLayout>
              </c:layout>
              <c:spPr/>
              <c:txPr>
                <a:bodyPr/>
                <a:lstStyle/>
                <a:p>
                  <a:pPr>
                    <a:defRPr sz="1400" b="1">
                      <a:solidFill>
                        <a:schemeClr val="bg1"/>
                      </a:solidFill>
                    </a:defRPr>
                  </a:pPr>
                  <a:endParaRPr lang="pt-BR"/>
                </a:p>
              </c:txPr>
              <c:dLblPos val="bestFit"/>
              <c:showLegendKey val="1"/>
              <c:showVal val="1"/>
              <c:showCatName val="0"/>
              <c:showSerName val="0"/>
              <c:showPercent val="1"/>
              <c:showBubbleSize val="0"/>
            </c:dLbl>
            <c:dLbl>
              <c:idx val="2"/>
              <c:layout>
                <c:manualLayout>
                  <c:x val="0.15248184601924761"/>
                  <c:y val="-0.2512438028579761"/>
                </c:manualLayout>
              </c:layout>
              <c:spPr>
                <a:noFill/>
                <a:ln>
                  <a:noFill/>
                </a:ln>
                <a:effectLst/>
              </c:spPr>
              <c:txPr>
                <a:bodyPr/>
                <a:lstStyle/>
                <a:p>
                  <a:pPr>
                    <a:defRPr sz="1400" b="1">
                      <a:solidFill>
                        <a:schemeClr val="bg1"/>
                      </a:solidFill>
                    </a:defRPr>
                  </a:pPr>
                  <a:endParaRPr lang="pt-BR"/>
                </a:p>
              </c:txPr>
              <c:dLblPos val="bestFit"/>
              <c:showLegendKey val="1"/>
              <c:showVal val="1"/>
              <c:showCatName val="0"/>
              <c:showSerName val="0"/>
              <c:showPercent val="1"/>
              <c:showBubbleSize val="0"/>
              <c:separator>
</c:separator>
            </c:dLbl>
            <c:dLbl>
              <c:idx val="3"/>
              <c:layout>
                <c:manualLayout>
                  <c:x val="8.1346019247594048E-2"/>
                  <c:y val="-0.13575495771361912"/>
                </c:manualLayout>
              </c:layout>
              <c:dLblPos val="bestFit"/>
              <c:showLegendKey val="0"/>
              <c:showVal val="1"/>
              <c:showCatName val="0"/>
              <c:showSerName val="0"/>
              <c:showPercent val="1"/>
              <c:showBubbleSize val="0"/>
              <c:separator>
</c:separator>
            </c:dLbl>
            <c:dLbl>
              <c:idx val="4"/>
              <c:layout>
                <c:manualLayout>
                  <c:x val="0.18448928258967628"/>
                  <c:y val="0.10148622047244095"/>
                </c:manualLayout>
              </c:layout>
              <c:dLblPos val="bestFit"/>
              <c:showLegendKey val="1"/>
              <c:showVal val="1"/>
              <c:showCatName val="0"/>
              <c:showSerName val="0"/>
              <c:showPercent val="1"/>
              <c:showBubbleSize val="0"/>
              <c:separator>
</c:separator>
            </c:dLbl>
            <c:spPr>
              <a:noFill/>
              <a:ln>
                <a:noFill/>
              </a:ln>
              <a:effectLst/>
            </c:spPr>
            <c:txPr>
              <a:bodyPr/>
              <a:lstStyle/>
              <a:p>
                <a:pPr>
                  <a:defRPr sz="1400" b="1"/>
                </a:pPr>
                <a:endParaRPr lang="pt-BR"/>
              </a:p>
            </c:txPr>
            <c:dLblPos val="bestFit"/>
            <c:showLegendKey val="1"/>
            <c:showVal val="1"/>
            <c:showCatName val="0"/>
            <c:showSerName val="0"/>
            <c:showPercent val="1"/>
            <c:showBubbleSize val="0"/>
            <c:separator>
</c:separator>
            <c:showLeaderLines val="1"/>
            <c:extLst xmlns:c16r2="http://schemas.microsoft.com/office/drawing/2015/06/chart">
              <c:ext xmlns:c15="http://schemas.microsoft.com/office/drawing/2012/chart" uri="{CE6537A1-D6FC-4f65-9D91-7224C49458BB}"/>
            </c:extLst>
          </c:dLbls>
          <c:cat>
            <c:strRef>
              <c:f>TabGraph!$C$14:$C$18</c:f>
              <c:strCache>
                <c:ptCount val="5"/>
                <c:pt idx="0">
                  <c:v>E1</c:v>
                </c:pt>
                <c:pt idx="1">
                  <c:v>E2</c:v>
                </c:pt>
                <c:pt idx="2">
                  <c:v>E3</c:v>
                </c:pt>
                <c:pt idx="3">
                  <c:v>E4</c:v>
                </c:pt>
                <c:pt idx="4">
                  <c:v>E5</c:v>
                </c:pt>
              </c:strCache>
            </c:strRef>
          </c:cat>
          <c:val>
            <c:numRef>
              <c:f>TabGraph!$D$14:$D$18</c:f>
              <c:numCache>
                <c:formatCode>General</c:formatCode>
                <c:ptCount val="5"/>
                <c:pt idx="0">
                  <c:v>8</c:v>
                </c:pt>
                <c:pt idx="1">
                  <c:v>1</c:v>
                </c:pt>
                <c:pt idx="2">
                  <c:v>2</c:v>
                </c:pt>
                <c:pt idx="3">
                  <c:v>1</c:v>
                </c:pt>
                <c:pt idx="4">
                  <c:v>4</c:v>
                </c:pt>
              </c:numCache>
            </c:numRef>
          </c:val>
          <c:extLst xmlns:c16r2="http://schemas.microsoft.com/office/drawing/2015/06/chart">
            <c:ext xmlns:c16="http://schemas.microsoft.com/office/drawing/2014/chart" uri="{C3380CC4-5D6E-409C-BE32-E72D297353CC}">
              <c16:uniqueId val="{0000000A-ADB6-48FD-96AE-FEB4F1217EEC}"/>
            </c:ext>
          </c:extLst>
        </c:ser>
        <c:dLbls>
          <c:showLegendKey val="0"/>
          <c:showVal val="0"/>
          <c:showCatName val="0"/>
          <c:showSerName val="0"/>
          <c:showPercent val="0"/>
          <c:showBubbleSize val="0"/>
          <c:showLeaderLines val="1"/>
        </c:dLbls>
      </c:pie3DChart>
    </c:plotArea>
    <c:legend>
      <c:legendPos val="r"/>
      <c:overlay val="0"/>
      <c:txPr>
        <a:bodyPr/>
        <a:lstStyle/>
        <a:p>
          <a:pPr>
            <a:defRPr sz="1400"/>
          </a:pPr>
          <a:endParaRPr lang="pt-BR"/>
        </a:p>
      </c:txPr>
    </c:legend>
    <c:plotVisOnly val="1"/>
    <c:dispBlanksAs val="gap"/>
    <c:showDLblsOverMax val="0"/>
  </c:chart>
  <c:printSettings>
    <c:headerFooter/>
    <c:pageMargins b="0.78740157499999996" l="0.511811024" r="0.511811024" t="0.78740157499999996" header="0.31496062000000002" footer="0.3149606200000000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1"/>
    </mc:Choice>
    <mc:Fallback>
      <c:style val="1"/>
    </mc:Fallback>
  </mc:AlternateContent>
  <c:chart>
    <c:title>
      <c:tx>
        <c:rich>
          <a:bodyPr/>
          <a:lstStyle/>
          <a:p>
            <a:pPr>
              <a:defRPr/>
            </a:pPr>
            <a:r>
              <a:rPr lang="pt-BR"/>
              <a:t>IEEE Xplore</a:t>
            </a:r>
          </a:p>
        </c:rich>
      </c:tx>
      <c:overlay val="0"/>
    </c:title>
    <c:autoTitleDeleted val="0"/>
    <c:view3D>
      <c:rotX val="30"/>
      <c:rotY val="0"/>
      <c:rAngAx val="0"/>
      <c:perspective val="30"/>
    </c:view3D>
    <c:floor>
      <c:thickness val="0"/>
    </c:floor>
    <c:sideWall>
      <c:thickness val="0"/>
    </c:sideWall>
    <c:backWall>
      <c:thickness val="0"/>
    </c:backWall>
    <c:plotArea>
      <c:layout/>
      <c:pie3DChart>
        <c:varyColors val="1"/>
        <c:ser>
          <c:idx val="0"/>
          <c:order val="0"/>
          <c:tx>
            <c:v>TOTAL ACEITOS</c:v>
          </c:tx>
          <c:dPt>
            <c:idx val="0"/>
            <c:bubble3D val="0"/>
            <c:extLst xmlns:c16r2="http://schemas.microsoft.com/office/drawing/2015/06/chart">
              <c:ext xmlns:c16="http://schemas.microsoft.com/office/drawing/2014/chart" uri="{C3380CC4-5D6E-409C-BE32-E72D297353CC}">
                <c16:uniqueId val="{00000000-5440-469A-AB83-F05EA6E217D4}"/>
              </c:ext>
            </c:extLst>
          </c:dPt>
          <c:dPt>
            <c:idx val="1"/>
            <c:bubble3D val="0"/>
            <c:extLst xmlns:c16r2="http://schemas.microsoft.com/office/drawing/2015/06/chart">
              <c:ext xmlns:c16="http://schemas.microsoft.com/office/drawing/2014/chart" uri="{C3380CC4-5D6E-409C-BE32-E72D297353CC}">
                <c16:uniqueId val="{00000001-5440-469A-AB83-F05EA6E217D4}"/>
              </c:ext>
            </c:extLst>
          </c:dPt>
          <c:dPt>
            <c:idx val="2"/>
            <c:bubble3D val="0"/>
            <c:extLst xmlns:c16r2="http://schemas.microsoft.com/office/drawing/2015/06/chart">
              <c:ext xmlns:c16="http://schemas.microsoft.com/office/drawing/2014/chart" uri="{C3380CC4-5D6E-409C-BE32-E72D297353CC}">
                <c16:uniqueId val="{00000002-5440-469A-AB83-F05EA6E217D4}"/>
              </c:ext>
            </c:extLst>
          </c:dPt>
          <c:dPt>
            <c:idx val="3"/>
            <c:bubble3D val="0"/>
            <c:extLst xmlns:c16r2="http://schemas.microsoft.com/office/drawing/2015/06/chart">
              <c:ext xmlns:c16="http://schemas.microsoft.com/office/drawing/2014/chart" uri="{C3380CC4-5D6E-409C-BE32-E72D297353CC}">
                <c16:uniqueId val="{00000003-5440-469A-AB83-F05EA6E217D4}"/>
              </c:ext>
            </c:extLst>
          </c:dPt>
          <c:dPt>
            <c:idx val="4"/>
            <c:bubble3D val="0"/>
            <c:extLst xmlns:c16r2="http://schemas.microsoft.com/office/drawing/2015/06/chart">
              <c:ext xmlns:c16="http://schemas.microsoft.com/office/drawing/2014/chart" uri="{C3380CC4-5D6E-409C-BE32-E72D297353CC}">
                <c16:uniqueId val="{00000004-5440-469A-AB83-F05EA6E217D4}"/>
              </c:ext>
            </c:extLst>
          </c:dPt>
          <c:dLbls>
            <c:dLbl>
              <c:idx val="0"/>
              <c:layout>
                <c:manualLayout>
                  <c:x val="-0.23147979747543124"/>
                  <c:y val="-3.9358413531641878E-2"/>
                </c:manualLayout>
              </c:layout>
              <c:dLblPos val="bestFit"/>
              <c:showLegendKey val="1"/>
              <c:showVal val="1"/>
              <c:showCatName val="0"/>
              <c:showSerName val="0"/>
              <c:showPercent val="1"/>
              <c:showBubbleSize val="0"/>
              <c:separator>
</c:separator>
              <c:extLst xmlns:c16r2="http://schemas.microsoft.com/office/drawing/2015/06/chart">
                <c:ext xmlns:c15="http://schemas.microsoft.com/office/drawing/2012/chart" uri="{CE6537A1-D6FC-4f65-9D91-7224C49458BB}"/>
                <c:ext xmlns:c16="http://schemas.microsoft.com/office/drawing/2014/chart" uri="{C3380CC4-5D6E-409C-BE32-E72D297353CC}">
                  <c16:uniqueId val="{00000000-5440-469A-AB83-F05EA6E217D4}"/>
                </c:ext>
              </c:extLst>
            </c:dLbl>
            <c:dLbl>
              <c:idx val="2"/>
              <c:layout>
                <c:manualLayout>
                  <c:x val="0.10834098851865495"/>
                  <c:y val="-0.18549826432986199"/>
                </c:manualLayout>
              </c:layout>
              <c:dLblPos val="bestFit"/>
              <c:showLegendKey val="1"/>
              <c:showVal val="1"/>
              <c:showCatName val="0"/>
              <c:showSerName val="0"/>
              <c:showPercent val="1"/>
              <c:showBubbleSize val="0"/>
              <c:separator>
</c:separator>
              <c:extLst xmlns:c16r2="http://schemas.microsoft.com/office/drawing/2015/06/chart">
                <c:ext xmlns:c15="http://schemas.microsoft.com/office/drawing/2012/chart" uri="{CE6537A1-D6FC-4f65-9D91-7224C49458BB}"/>
                <c:ext xmlns:c16="http://schemas.microsoft.com/office/drawing/2014/chart" uri="{C3380CC4-5D6E-409C-BE32-E72D297353CC}">
                  <c16:uniqueId val="{00000002-5440-469A-AB83-F05EA6E217D4}"/>
                </c:ext>
              </c:extLst>
            </c:dLbl>
            <c:dLbl>
              <c:idx val="3"/>
              <c:layout>
                <c:manualLayout>
                  <c:x val="0.12967917002579946"/>
                  <c:y val="5.9391715820468718E-2"/>
                </c:manualLayout>
              </c:layout>
              <c:dLblPos val="bestFit"/>
              <c:showLegendKey val="1"/>
              <c:showVal val="1"/>
              <c:showCatName val="0"/>
              <c:showSerName val="0"/>
              <c:showPercent val="1"/>
              <c:showBubbleSize val="0"/>
              <c:separator>
</c:separator>
              <c:extLst xmlns:c16r2="http://schemas.microsoft.com/office/drawing/2015/06/chart">
                <c:ext xmlns:c15="http://schemas.microsoft.com/office/drawing/2012/chart" uri="{CE6537A1-D6FC-4f65-9D91-7224C49458BB}"/>
                <c:ext xmlns:c16="http://schemas.microsoft.com/office/drawing/2014/chart" uri="{C3380CC4-5D6E-409C-BE32-E72D297353CC}">
                  <c16:uniqueId val="{00000003-5440-469A-AB83-F05EA6E217D4}"/>
                </c:ext>
              </c:extLst>
            </c:dLbl>
            <c:dLbl>
              <c:idx val="4"/>
              <c:layout>
                <c:manualLayout>
                  <c:x val="5.5215435322667442E-2"/>
                  <c:y val="0.12318685970705275"/>
                </c:manualLayout>
              </c:layout>
              <c:dLblPos val="bestFit"/>
              <c:showLegendKey val="1"/>
              <c:showVal val="1"/>
              <c:showCatName val="0"/>
              <c:showSerName val="0"/>
              <c:showPercent val="1"/>
              <c:showBubbleSize val="0"/>
              <c:separator>
</c:separator>
              <c:extLst xmlns:c16r2="http://schemas.microsoft.com/office/drawing/2015/06/chart">
                <c:ext xmlns:c15="http://schemas.microsoft.com/office/drawing/2012/chart" uri="{CE6537A1-D6FC-4f65-9D91-7224C49458BB}"/>
                <c:ext xmlns:c16="http://schemas.microsoft.com/office/drawing/2014/chart" uri="{C3380CC4-5D6E-409C-BE32-E72D297353CC}">
                  <c16:uniqueId val="{00000004-5440-469A-AB83-F05EA6E217D4}"/>
                </c:ext>
              </c:extLst>
            </c:dLbl>
            <c:spPr>
              <a:noFill/>
              <a:ln>
                <a:noFill/>
              </a:ln>
              <a:effectLst/>
            </c:spPr>
            <c:dLblPos val="ctr"/>
            <c:showLegendKey val="1"/>
            <c:showVal val="1"/>
            <c:showCatName val="0"/>
            <c:showSerName val="0"/>
            <c:showPercent val="1"/>
            <c:showBubbleSize val="0"/>
            <c:separator>
</c:separator>
            <c:showLeaderLines val="1"/>
            <c:extLst xmlns:c16r2="http://schemas.microsoft.com/office/drawing/2015/06/chart">
              <c:ext xmlns:c15="http://schemas.microsoft.com/office/drawing/2012/chart" uri="{CE6537A1-D6FC-4f65-9D91-7224C49458BB}"/>
            </c:extLst>
          </c:dLbls>
          <c:cat>
            <c:strRef>
              <c:f>TabGraph!$C$3:$E$3</c:f>
              <c:strCache>
                <c:ptCount val="3"/>
                <c:pt idx="0">
                  <c:v>Selected papers</c:v>
                </c:pt>
                <c:pt idx="1">
                  <c:v>Excluded papers</c:v>
                </c:pt>
                <c:pt idx="2">
                  <c:v>Not selected papers</c:v>
                </c:pt>
              </c:strCache>
            </c:strRef>
          </c:cat>
          <c:val>
            <c:numRef>
              <c:f>TabGraph!$C$4:$E$4</c:f>
              <c:numCache>
                <c:formatCode>General</c:formatCode>
                <c:ptCount val="3"/>
                <c:pt idx="0">
                  <c:v>3</c:v>
                </c:pt>
                <c:pt idx="1">
                  <c:v>3</c:v>
                </c:pt>
                <c:pt idx="2">
                  <c:v>23</c:v>
                </c:pt>
              </c:numCache>
            </c:numRef>
          </c:val>
          <c:extLst xmlns:c16r2="http://schemas.microsoft.com/office/drawing/2015/06/chart">
            <c:ext xmlns:c16="http://schemas.microsoft.com/office/drawing/2014/chart" uri="{C3380CC4-5D6E-409C-BE32-E72D297353CC}">
              <c16:uniqueId val="{00000005-5440-469A-AB83-F05EA6E217D4}"/>
            </c:ext>
          </c:extLst>
        </c:ser>
        <c:dLbls>
          <c:showLegendKey val="0"/>
          <c:showVal val="0"/>
          <c:showCatName val="0"/>
          <c:showSerName val="0"/>
          <c:showPercent val="0"/>
          <c:showBubbleSize val="0"/>
          <c:showLeaderLines val="1"/>
        </c:dLbls>
      </c:pie3DChart>
    </c:plotArea>
    <c:legend>
      <c:legendPos val="r"/>
      <c:overlay val="0"/>
    </c:legend>
    <c:plotVisOnly val="1"/>
    <c:dispBlanksAs val="gap"/>
    <c:showDLblsOverMax val="0"/>
  </c:chart>
  <c:printSettings>
    <c:headerFooter/>
    <c:pageMargins b="0.78740157499999996" l="0.511811024" r="0.511811024" t="0.78740157499999996" header="0.31496062000000002" footer="0.31496062000000002"/>
    <c:pageSetup/>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1"/>
    </mc:Choice>
    <mc:Fallback>
      <c:style val="1"/>
    </mc:Fallback>
  </mc:AlternateContent>
  <c:chart>
    <c:title>
      <c:tx>
        <c:rich>
          <a:bodyPr/>
          <a:lstStyle/>
          <a:p>
            <a:pPr>
              <a:defRPr/>
            </a:pPr>
            <a:r>
              <a:rPr lang="en-US"/>
              <a:t>Engineering Village</a:t>
            </a:r>
            <a:endParaRPr lang="pt-BR"/>
          </a:p>
        </c:rich>
      </c:tx>
      <c:overlay val="0"/>
    </c:title>
    <c:autoTitleDeleted val="0"/>
    <c:view3D>
      <c:rotX val="30"/>
      <c:rotY val="0"/>
      <c:rAngAx val="0"/>
      <c:perspective val="30"/>
    </c:view3D>
    <c:floor>
      <c:thickness val="0"/>
    </c:floor>
    <c:sideWall>
      <c:thickness val="0"/>
    </c:sideWall>
    <c:backWall>
      <c:thickness val="0"/>
    </c:backWall>
    <c:plotArea>
      <c:layout/>
      <c:pie3DChart>
        <c:varyColors val="1"/>
        <c:ser>
          <c:idx val="0"/>
          <c:order val="0"/>
          <c:tx>
            <c:v>TOTAL ACEITOS</c:v>
          </c:tx>
          <c:dPt>
            <c:idx val="0"/>
            <c:bubble3D val="0"/>
            <c:extLst xmlns:c16r2="http://schemas.microsoft.com/office/drawing/2015/06/chart">
              <c:ext xmlns:c16="http://schemas.microsoft.com/office/drawing/2014/chart" uri="{C3380CC4-5D6E-409C-BE32-E72D297353CC}">
                <c16:uniqueId val="{00000000-0AD8-4C91-9CF9-0EE55C470378}"/>
              </c:ext>
            </c:extLst>
          </c:dPt>
          <c:dPt>
            <c:idx val="1"/>
            <c:bubble3D val="0"/>
            <c:extLst xmlns:c16r2="http://schemas.microsoft.com/office/drawing/2015/06/chart">
              <c:ext xmlns:c16="http://schemas.microsoft.com/office/drawing/2014/chart" uri="{C3380CC4-5D6E-409C-BE32-E72D297353CC}">
                <c16:uniqueId val="{00000001-0AD8-4C91-9CF9-0EE55C470378}"/>
              </c:ext>
            </c:extLst>
          </c:dPt>
          <c:dPt>
            <c:idx val="2"/>
            <c:bubble3D val="0"/>
            <c:extLst xmlns:c16r2="http://schemas.microsoft.com/office/drawing/2015/06/chart">
              <c:ext xmlns:c16="http://schemas.microsoft.com/office/drawing/2014/chart" uri="{C3380CC4-5D6E-409C-BE32-E72D297353CC}">
                <c16:uniqueId val="{00000002-0AD8-4C91-9CF9-0EE55C470378}"/>
              </c:ext>
            </c:extLst>
          </c:dPt>
          <c:dPt>
            <c:idx val="3"/>
            <c:bubble3D val="0"/>
            <c:extLst xmlns:c16r2="http://schemas.microsoft.com/office/drawing/2015/06/chart">
              <c:ext xmlns:c16="http://schemas.microsoft.com/office/drawing/2014/chart" uri="{C3380CC4-5D6E-409C-BE32-E72D297353CC}">
                <c16:uniqueId val="{00000003-0AD8-4C91-9CF9-0EE55C470378}"/>
              </c:ext>
            </c:extLst>
          </c:dPt>
          <c:dPt>
            <c:idx val="4"/>
            <c:bubble3D val="0"/>
            <c:extLst xmlns:c16r2="http://schemas.microsoft.com/office/drawing/2015/06/chart">
              <c:ext xmlns:c16="http://schemas.microsoft.com/office/drawing/2014/chart" uri="{C3380CC4-5D6E-409C-BE32-E72D297353CC}">
                <c16:uniqueId val="{00000004-0AD8-4C91-9CF9-0EE55C470378}"/>
              </c:ext>
            </c:extLst>
          </c:dPt>
          <c:dLbls>
            <c:dLbl>
              <c:idx val="0"/>
              <c:layout>
                <c:manualLayout>
                  <c:x val="-6.9095074425596564E-2"/>
                  <c:y val="2.2768229240162162E-2"/>
                </c:manualLayout>
              </c:layout>
              <c:dLblPos val="bestFit"/>
              <c:showLegendKey val="1"/>
              <c:showVal val="1"/>
              <c:showCatName val="0"/>
              <c:showSerName val="0"/>
              <c:showPercent val="1"/>
              <c:showBubbleSize val="0"/>
              <c:separator>
</c:separator>
              <c:extLst xmlns:c16r2="http://schemas.microsoft.com/office/drawing/2015/06/chart">
                <c:ext xmlns:c15="http://schemas.microsoft.com/office/drawing/2012/chart" uri="{CE6537A1-D6FC-4f65-9D91-7224C49458BB}"/>
                <c:ext xmlns:c16="http://schemas.microsoft.com/office/drawing/2014/chart" uri="{C3380CC4-5D6E-409C-BE32-E72D297353CC}">
                  <c16:uniqueId val="{00000000-0AD8-4C91-9CF9-0EE55C470378}"/>
                </c:ext>
              </c:extLst>
            </c:dLbl>
            <c:dLbl>
              <c:idx val="2"/>
              <c:layout>
                <c:manualLayout>
                  <c:x val="0.1391380911660374"/>
                  <c:y val="-0.15682442920441397"/>
                </c:manualLayout>
              </c:layout>
              <c:dLblPos val="bestFit"/>
              <c:showLegendKey val="1"/>
              <c:showVal val="1"/>
              <c:showCatName val="0"/>
              <c:showSerName val="0"/>
              <c:showPercent val="1"/>
              <c:showBubbleSize val="0"/>
              <c:separator>
</c:separator>
              <c:extLst xmlns:c16r2="http://schemas.microsoft.com/office/drawing/2015/06/chart">
                <c:ext xmlns:c15="http://schemas.microsoft.com/office/drawing/2012/chart" uri="{CE6537A1-D6FC-4f65-9D91-7224C49458BB}"/>
                <c:ext xmlns:c16="http://schemas.microsoft.com/office/drawing/2014/chart" uri="{C3380CC4-5D6E-409C-BE32-E72D297353CC}">
                  <c16:uniqueId val="{00000002-0AD8-4C91-9CF9-0EE55C470378}"/>
                </c:ext>
              </c:extLst>
            </c:dLbl>
            <c:dLbl>
              <c:idx val="3"/>
              <c:layout>
                <c:manualLayout>
                  <c:x val="0.12967917002579946"/>
                  <c:y val="5.9391715820468718E-2"/>
                </c:manualLayout>
              </c:layout>
              <c:dLblPos val="bestFit"/>
              <c:showLegendKey val="1"/>
              <c:showVal val="1"/>
              <c:showCatName val="0"/>
              <c:showSerName val="0"/>
              <c:showPercent val="1"/>
              <c:showBubbleSize val="0"/>
              <c:separator>
</c:separator>
              <c:extLst xmlns:c16r2="http://schemas.microsoft.com/office/drawing/2015/06/chart">
                <c:ext xmlns:c15="http://schemas.microsoft.com/office/drawing/2012/chart" uri="{CE6537A1-D6FC-4f65-9D91-7224C49458BB}"/>
                <c:ext xmlns:c16="http://schemas.microsoft.com/office/drawing/2014/chart" uri="{C3380CC4-5D6E-409C-BE32-E72D297353CC}">
                  <c16:uniqueId val="{00000003-0AD8-4C91-9CF9-0EE55C470378}"/>
                </c:ext>
              </c:extLst>
            </c:dLbl>
            <c:dLbl>
              <c:idx val="4"/>
              <c:layout>
                <c:manualLayout>
                  <c:x val="5.5215435322667442E-2"/>
                  <c:y val="0.12318685970705275"/>
                </c:manualLayout>
              </c:layout>
              <c:dLblPos val="bestFit"/>
              <c:showLegendKey val="1"/>
              <c:showVal val="1"/>
              <c:showCatName val="0"/>
              <c:showSerName val="0"/>
              <c:showPercent val="1"/>
              <c:showBubbleSize val="0"/>
              <c:separator>
</c:separator>
              <c:extLst xmlns:c16r2="http://schemas.microsoft.com/office/drawing/2015/06/chart">
                <c:ext xmlns:c15="http://schemas.microsoft.com/office/drawing/2012/chart" uri="{CE6537A1-D6FC-4f65-9D91-7224C49458BB}"/>
                <c:ext xmlns:c16="http://schemas.microsoft.com/office/drawing/2014/chart" uri="{C3380CC4-5D6E-409C-BE32-E72D297353CC}">
                  <c16:uniqueId val="{00000004-0AD8-4C91-9CF9-0EE55C470378}"/>
                </c:ext>
              </c:extLst>
            </c:dLbl>
            <c:spPr>
              <a:noFill/>
              <a:ln>
                <a:noFill/>
              </a:ln>
              <a:effectLst/>
            </c:spPr>
            <c:dLblPos val="ctr"/>
            <c:showLegendKey val="1"/>
            <c:showVal val="1"/>
            <c:showCatName val="0"/>
            <c:showSerName val="0"/>
            <c:showPercent val="1"/>
            <c:showBubbleSize val="0"/>
            <c:separator>
</c:separator>
            <c:showLeaderLines val="1"/>
            <c:extLst xmlns:c16r2="http://schemas.microsoft.com/office/drawing/2015/06/chart">
              <c:ext xmlns:c15="http://schemas.microsoft.com/office/drawing/2012/chart" uri="{CE6537A1-D6FC-4f65-9D91-7224C49458BB}"/>
            </c:extLst>
          </c:dLbls>
          <c:cat>
            <c:strRef>
              <c:f>TabGraph!$C$3:$E$3</c:f>
              <c:strCache>
                <c:ptCount val="3"/>
                <c:pt idx="0">
                  <c:v>Selected papers</c:v>
                </c:pt>
                <c:pt idx="1">
                  <c:v>Excluded papers</c:v>
                </c:pt>
                <c:pt idx="2">
                  <c:v>Not selected papers</c:v>
                </c:pt>
              </c:strCache>
            </c:strRef>
          </c:cat>
          <c:val>
            <c:numRef>
              <c:f>TabGraph!$C$5:$E$5</c:f>
              <c:numCache>
                <c:formatCode>General</c:formatCode>
                <c:ptCount val="3"/>
                <c:pt idx="0">
                  <c:v>2</c:v>
                </c:pt>
                <c:pt idx="1">
                  <c:v>3</c:v>
                </c:pt>
                <c:pt idx="2">
                  <c:v>16</c:v>
                </c:pt>
              </c:numCache>
            </c:numRef>
          </c:val>
          <c:extLst xmlns:c16r2="http://schemas.microsoft.com/office/drawing/2015/06/chart">
            <c:ext xmlns:c16="http://schemas.microsoft.com/office/drawing/2014/chart" uri="{C3380CC4-5D6E-409C-BE32-E72D297353CC}">
              <c16:uniqueId val="{00000005-0AD8-4C91-9CF9-0EE55C470378}"/>
            </c:ext>
          </c:extLst>
        </c:ser>
        <c:dLbls>
          <c:showLegendKey val="0"/>
          <c:showVal val="0"/>
          <c:showCatName val="0"/>
          <c:showSerName val="0"/>
          <c:showPercent val="0"/>
          <c:showBubbleSize val="0"/>
          <c:showLeaderLines val="1"/>
        </c:dLbls>
      </c:pie3DChart>
    </c:plotArea>
    <c:legend>
      <c:legendPos val="r"/>
      <c:overlay val="0"/>
    </c:legend>
    <c:plotVisOnly val="1"/>
    <c:dispBlanksAs val="gap"/>
    <c:showDLblsOverMax val="0"/>
  </c:chart>
  <c:printSettings>
    <c:headerFooter/>
    <c:pageMargins b="0.78740157499999996" l="0.511811024" r="0.511811024" t="0.78740157499999996" header="0.31496062000000002" footer="0.31496062000000002"/>
    <c:pageSetup/>
  </c:printSettings>
  <c:userShapes r:id="rId1"/>
</c:chartSpace>
</file>

<file path=xl/charts/chart8.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1"/>
    </mc:Choice>
    <mc:Fallback>
      <c:style val="1"/>
    </mc:Fallback>
  </mc:AlternateContent>
  <c:chart>
    <c:title>
      <c:tx>
        <c:rich>
          <a:bodyPr/>
          <a:lstStyle/>
          <a:p>
            <a:pPr>
              <a:defRPr/>
            </a:pPr>
            <a:r>
              <a:rPr lang="pt-BR"/>
              <a:t>Scopus</a:t>
            </a:r>
          </a:p>
        </c:rich>
      </c:tx>
      <c:overlay val="0"/>
    </c:title>
    <c:autoTitleDeleted val="0"/>
    <c:view3D>
      <c:rotX val="30"/>
      <c:rotY val="0"/>
      <c:rAngAx val="0"/>
      <c:perspective val="30"/>
    </c:view3D>
    <c:floor>
      <c:thickness val="0"/>
    </c:floor>
    <c:sideWall>
      <c:thickness val="0"/>
    </c:sideWall>
    <c:backWall>
      <c:thickness val="0"/>
    </c:backWall>
    <c:plotArea>
      <c:layout/>
      <c:pie3DChart>
        <c:varyColors val="1"/>
        <c:ser>
          <c:idx val="0"/>
          <c:order val="0"/>
          <c:tx>
            <c:v>TOTAL ACEITOS</c:v>
          </c:tx>
          <c:dPt>
            <c:idx val="0"/>
            <c:bubble3D val="0"/>
            <c:extLst xmlns:c16r2="http://schemas.microsoft.com/office/drawing/2015/06/chart">
              <c:ext xmlns:c16="http://schemas.microsoft.com/office/drawing/2014/chart" uri="{C3380CC4-5D6E-409C-BE32-E72D297353CC}">
                <c16:uniqueId val="{00000000-5B1C-4B61-A354-1AAD24F152EE}"/>
              </c:ext>
            </c:extLst>
          </c:dPt>
          <c:dPt>
            <c:idx val="1"/>
            <c:bubble3D val="0"/>
            <c:extLst xmlns:c16r2="http://schemas.microsoft.com/office/drawing/2015/06/chart">
              <c:ext xmlns:c16="http://schemas.microsoft.com/office/drawing/2014/chart" uri="{C3380CC4-5D6E-409C-BE32-E72D297353CC}">
                <c16:uniqueId val="{00000001-5B1C-4B61-A354-1AAD24F152EE}"/>
              </c:ext>
            </c:extLst>
          </c:dPt>
          <c:dPt>
            <c:idx val="2"/>
            <c:bubble3D val="0"/>
            <c:extLst xmlns:c16r2="http://schemas.microsoft.com/office/drawing/2015/06/chart">
              <c:ext xmlns:c16="http://schemas.microsoft.com/office/drawing/2014/chart" uri="{C3380CC4-5D6E-409C-BE32-E72D297353CC}">
                <c16:uniqueId val="{00000002-5B1C-4B61-A354-1AAD24F152EE}"/>
              </c:ext>
            </c:extLst>
          </c:dPt>
          <c:dPt>
            <c:idx val="3"/>
            <c:bubble3D val="0"/>
            <c:extLst xmlns:c16r2="http://schemas.microsoft.com/office/drawing/2015/06/chart">
              <c:ext xmlns:c16="http://schemas.microsoft.com/office/drawing/2014/chart" uri="{C3380CC4-5D6E-409C-BE32-E72D297353CC}">
                <c16:uniqueId val="{00000003-5B1C-4B61-A354-1AAD24F152EE}"/>
              </c:ext>
            </c:extLst>
          </c:dPt>
          <c:dPt>
            <c:idx val="4"/>
            <c:bubble3D val="0"/>
            <c:extLst xmlns:c16r2="http://schemas.microsoft.com/office/drawing/2015/06/chart">
              <c:ext xmlns:c16="http://schemas.microsoft.com/office/drawing/2014/chart" uri="{C3380CC4-5D6E-409C-BE32-E72D297353CC}">
                <c16:uniqueId val="{00000004-5B1C-4B61-A354-1AAD24F152EE}"/>
              </c:ext>
            </c:extLst>
          </c:dPt>
          <c:dLbls>
            <c:dLbl>
              <c:idx val="0"/>
              <c:layout>
                <c:manualLayout>
                  <c:x val="-5.2296875251452719E-2"/>
                  <c:y val="-1.1266333643778399E-3"/>
                </c:manualLayout>
              </c:layout>
              <c:dLblPos val="bestFit"/>
              <c:showLegendKey val="1"/>
              <c:showVal val="1"/>
              <c:showCatName val="0"/>
              <c:showSerName val="0"/>
              <c:showPercent val="1"/>
              <c:showBubbleSize val="0"/>
              <c:separator>
</c:separator>
              <c:extLst xmlns:c16r2="http://schemas.microsoft.com/office/drawing/2015/06/chart">
                <c:ext xmlns:c15="http://schemas.microsoft.com/office/drawing/2012/chart" uri="{CE6537A1-D6FC-4f65-9D91-7224C49458BB}"/>
                <c:ext xmlns:c16="http://schemas.microsoft.com/office/drawing/2014/chart" uri="{C3380CC4-5D6E-409C-BE32-E72D297353CC}">
                  <c16:uniqueId val="{00000000-5B1C-4B61-A354-1AAD24F152EE}"/>
                </c:ext>
              </c:extLst>
            </c:dLbl>
            <c:dLbl>
              <c:idx val="2"/>
              <c:layout>
                <c:manualLayout>
                  <c:x val="0.10918972756799226"/>
                  <c:y val="-0.24762528339871498"/>
                </c:manualLayout>
              </c:layout>
              <c:dLblPos val="bestFit"/>
              <c:showLegendKey val="1"/>
              <c:showVal val="1"/>
              <c:showCatName val="0"/>
              <c:showSerName val="0"/>
              <c:showPercent val="1"/>
              <c:showBubbleSize val="0"/>
              <c:separator>
</c:separator>
              <c:extLst xmlns:c16r2="http://schemas.microsoft.com/office/drawing/2015/06/chart">
                <c:ext xmlns:c15="http://schemas.microsoft.com/office/drawing/2012/chart" uri="{CE6537A1-D6FC-4f65-9D91-7224C49458BB}"/>
                <c:ext xmlns:c16="http://schemas.microsoft.com/office/drawing/2014/chart" uri="{C3380CC4-5D6E-409C-BE32-E72D297353CC}">
                  <c16:uniqueId val="{00000002-5B1C-4B61-A354-1AAD24F152EE}"/>
                </c:ext>
              </c:extLst>
            </c:dLbl>
            <c:dLbl>
              <c:idx val="3"/>
              <c:layout>
                <c:manualLayout>
                  <c:x val="0.12967917002579946"/>
                  <c:y val="5.9391715820468718E-2"/>
                </c:manualLayout>
              </c:layout>
              <c:dLblPos val="bestFit"/>
              <c:showLegendKey val="1"/>
              <c:showVal val="1"/>
              <c:showCatName val="0"/>
              <c:showSerName val="0"/>
              <c:showPercent val="1"/>
              <c:showBubbleSize val="0"/>
              <c:separator>
</c:separator>
              <c:extLst xmlns:c16r2="http://schemas.microsoft.com/office/drawing/2015/06/chart">
                <c:ext xmlns:c15="http://schemas.microsoft.com/office/drawing/2012/chart" uri="{CE6537A1-D6FC-4f65-9D91-7224C49458BB}"/>
                <c:ext xmlns:c16="http://schemas.microsoft.com/office/drawing/2014/chart" uri="{C3380CC4-5D6E-409C-BE32-E72D297353CC}">
                  <c16:uniqueId val="{00000003-5B1C-4B61-A354-1AAD24F152EE}"/>
                </c:ext>
              </c:extLst>
            </c:dLbl>
            <c:dLbl>
              <c:idx val="4"/>
              <c:layout>
                <c:manualLayout>
                  <c:x val="5.5215435322667442E-2"/>
                  <c:y val="0.12318685970705275"/>
                </c:manualLayout>
              </c:layout>
              <c:dLblPos val="bestFit"/>
              <c:showLegendKey val="1"/>
              <c:showVal val="1"/>
              <c:showCatName val="0"/>
              <c:showSerName val="0"/>
              <c:showPercent val="1"/>
              <c:showBubbleSize val="0"/>
              <c:separator>
</c:separator>
              <c:extLst xmlns:c16r2="http://schemas.microsoft.com/office/drawing/2015/06/chart">
                <c:ext xmlns:c15="http://schemas.microsoft.com/office/drawing/2012/chart" uri="{CE6537A1-D6FC-4f65-9D91-7224C49458BB}"/>
                <c:ext xmlns:c16="http://schemas.microsoft.com/office/drawing/2014/chart" uri="{C3380CC4-5D6E-409C-BE32-E72D297353CC}">
                  <c16:uniqueId val="{00000004-5B1C-4B61-A354-1AAD24F152EE}"/>
                </c:ext>
              </c:extLst>
            </c:dLbl>
            <c:spPr>
              <a:noFill/>
              <a:ln>
                <a:noFill/>
              </a:ln>
              <a:effectLst/>
            </c:spPr>
            <c:dLblPos val="ctr"/>
            <c:showLegendKey val="1"/>
            <c:showVal val="1"/>
            <c:showCatName val="0"/>
            <c:showSerName val="0"/>
            <c:showPercent val="1"/>
            <c:showBubbleSize val="0"/>
            <c:separator>
</c:separator>
            <c:showLeaderLines val="1"/>
            <c:extLst xmlns:c16r2="http://schemas.microsoft.com/office/drawing/2015/06/chart">
              <c:ext xmlns:c15="http://schemas.microsoft.com/office/drawing/2012/chart" uri="{CE6537A1-D6FC-4f65-9D91-7224C49458BB}"/>
            </c:extLst>
          </c:dLbls>
          <c:cat>
            <c:strRef>
              <c:f>TabGraph!$C$3:$E$3</c:f>
              <c:strCache>
                <c:ptCount val="3"/>
                <c:pt idx="0">
                  <c:v>Selected papers</c:v>
                </c:pt>
                <c:pt idx="1">
                  <c:v>Excluded papers</c:v>
                </c:pt>
                <c:pt idx="2">
                  <c:v>Not selected papers</c:v>
                </c:pt>
              </c:strCache>
            </c:strRef>
          </c:cat>
          <c:val>
            <c:numRef>
              <c:f>TabGraph!$C$6:$E$6</c:f>
              <c:numCache>
                <c:formatCode>General</c:formatCode>
                <c:ptCount val="3"/>
                <c:pt idx="0">
                  <c:v>12</c:v>
                </c:pt>
                <c:pt idx="1">
                  <c:v>5</c:v>
                </c:pt>
                <c:pt idx="2">
                  <c:v>38</c:v>
                </c:pt>
              </c:numCache>
            </c:numRef>
          </c:val>
          <c:extLst xmlns:c16r2="http://schemas.microsoft.com/office/drawing/2015/06/chart">
            <c:ext xmlns:c16="http://schemas.microsoft.com/office/drawing/2014/chart" uri="{C3380CC4-5D6E-409C-BE32-E72D297353CC}">
              <c16:uniqueId val="{00000005-5B1C-4B61-A354-1AAD24F152EE}"/>
            </c:ext>
          </c:extLst>
        </c:ser>
        <c:dLbls>
          <c:showLegendKey val="0"/>
          <c:showVal val="0"/>
          <c:showCatName val="0"/>
          <c:showSerName val="0"/>
          <c:showPercent val="0"/>
          <c:showBubbleSize val="0"/>
          <c:showLeaderLines val="1"/>
        </c:dLbls>
      </c:pie3DChart>
    </c:plotArea>
    <c:legend>
      <c:legendPos val="r"/>
      <c:overlay val="0"/>
    </c:legend>
    <c:plotVisOnly val="1"/>
    <c:dispBlanksAs val="gap"/>
    <c:showDLblsOverMax val="0"/>
  </c:chart>
  <c:printSettings>
    <c:headerFooter/>
    <c:pageMargins b="0.78740157499999996" l="0.511811024" r="0.511811024" t="0.78740157499999996" header="0.31496062000000002" footer="0.31496062000000002"/>
    <c:pageSetup/>
  </c:printSettings>
  <c:userShapes r:id="rId1"/>
</c:chartSpace>
</file>

<file path=xl/charts/chart9.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1"/>
    </mc:Choice>
    <mc:Fallback>
      <c:style val="1"/>
    </mc:Fallback>
  </mc:AlternateContent>
  <c:chart>
    <c:title>
      <c:tx>
        <c:rich>
          <a:bodyPr/>
          <a:lstStyle/>
          <a:p>
            <a:pPr>
              <a:defRPr/>
            </a:pPr>
            <a:r>
              <a:rPr lang="pt-BR"/>
              <a:t>ACM Digital Library</a:t>
            </a:r>
          </a:p>
        </c:rich>
      </c:tx>
      <c:overlay val="0"/>
    </c:title>
    <c:autoTitleDeleted val="0"/>
    <c:view3D>
      <c:rotX val="30"/>
      <c:rotY val="0"/>
      <c:rAngAx val="0"/>
      <c:perspective val="30"/>
    </c:view3D>
    <c:floor>
      <c:thickness val="0"/>
    </c:floor>
    <c:sideWall>
      <c:thickness val="0"/>
    </c:sideWall>
    <c:backWall>
      <c:thickness val="0"/>
    </c:backWall>
    <c:plotArea>
      <c:layout/>
      <c:pie3DChart>
        <c:varyColors val="1"/>
        <c:ser>
          <c:idx val="0"/>
          <c:order val="0"/>
          <c:tx>
            <c:v>TOTAL ACEITOS</c:v>
          </c:tx>
          <c:dPt>
            <c:idx val="0"/>
            <c:bubble3D val="0"/>
            <c:extLst xmlns:c16r2="http://schemas.microsoft.com/office/drawing/2015/06/chart">
              <c:ext xmlns:c16="http://schemas.microsoft.com/office/drawing/2014/chart" uri="{C3380CC4-5D6E-409C-BE32-E72D297353CC}">
                <c16:uniqueId val="{00000000-7151-4CAA-B12B-8EBDAC519B07}"/>
              </c:ext>
            </c:extLst>
          </c:dPt>
          <c:dPt>
            <c:idx val="1"/>
            <c:bubble3D val="0"/>
            <c:extLst xmlns:c16r2="http://schemas.microsoft.com/office/drawing/2015/06/chart">
              <c:ext xmlns:c16="http://schemas.microsoft.com/office/drawing/2014/chart" uri="{C3380CC4-5D6E-409C-BE32-E72D297353CC}">
                <c16:uniqueId val="{00000001-7151-4CAA-B12B-8EBDAC519B07}"/>
              </c:ext>
            </c:extLst>
          </c:dPt>
          <c:dPt>
            <c:idx val="2"/>
            <c:bubble3D val="0"/>
            <c:extLst xmlns:c16r2="http://schemas.microsoft.com/office/drawing/2015/06/chart">
              <c:ext xmlns:c16="http://schemas.microsoft.com/office/drawing/2014/chart" uri="{C3380CC4-5D6E-409C-BE32-E72D297353CC}">
                <c16:uniqueId val="{00000002-7151-4CAA-B12B-8EBDAC519B07}"/>
              </c:ext>
            </c:extLst>
          </c:dPt>
          <c:dPt>
            <c:idx val="3"/>
            <c:bubble3D val="0"/>
            <c:extLst xmlns:c16r2="http://schemas.microsoft.com/office/drawing/2015/06/chart">
              <c:ext xmlns:c16="http://schemas.microsoft.com/office/drawing/2014/chart" uri="{C3380CC4-5D6E-409C-BE32-E72D297353CC}">
                <c16:uniqueId val="{00000003-7151-4CAA-B12B-8EBDAC519B07}"/>
              </c:ext>
            </c:extLst>
          </c:dPt>
          <c:dPt>
            <c:idx val="4"/>
            <c:bubble3D val="0"/>
            <c:extLst xmlns:c16r2="http://schemas.microsoft.com/office/drawing/2015/06/chart">
              <c:ext xmlns:c16="http://schemas.microsoft.com/office/drawing/2014/chart" uri="{C3380CC4-5D6E-409C-BE32-E72D297353CC}">
                <c16:uniqueId val="{00000004-7151-4CAA-B12B-8EBDAC519B07}"/>
              </c:ext>
            </c:extLst>
          </c:dPt>
          <c:dLbls>
            <c:dLbl>
              <c:idx val="0"/>
              <c:layout>
                <c:manualLayout>
                  <c:x val="-9.7092660920372623E-2"/>
                  <c:y val="-9.1927111261629932E-2"/>
                </c:manualLayout>
              </c:layout>
              <c:dLblPos val="bestFit"/>
              <c:showLegendKey val="1"/>
              <c:showVal val="1"/>
              <c:showCatName val="0"/>
              <c:showSerName val="0"/>
              <c:showPercent val="1"/>
              <c:showBubbleSize val="0"/>
              <c:separator>
</c:separator>
              <c:extLst xmlns:c16r2="http://schemas.microsoft.com/office/drawing/2015/06/chart">
                <c:ext xmlns:c15="http://schemas.microsoft.com/office/drawing/2012/chart" uri="{CE6537A1-D6FC-4f65-9D91-7224C49458BB}"/>
                <c:ext xmlns:c16="http://schemas.microsoft.com/office/drawing/2014/chart" uri="{C3380CC4-5D6E-409C-BE32-E72D297353CC}">
                  <c16:uniqueId val="{00000000-7151-4CAA-B12B-8EBDAC519B07}"/>
                </c:ext>
              </c:extLst>
            </c:dLbl>
            <c:dLbl>
              <c:idx val="2"/>
              <c:layout>
                <c:manualLayout>
                  <c:x val="3.5547836806660113E-2"/>
                  <c:y val="-6.1244978786253866E-2"/>
                </c:manualLayout>
              </c:layout>
              <c:dLblPos val="bestFit"/>
              <c:showLegendKey val="1"/>
              <c:showVal val="1"/>
              <c:showCatName val="0"/>
              <c:showSerName val="0"/>
              <c:showPercent val="1"/>
              <c:showBubbleSize val="0"/>
              <c:separator>
</c:separator>
              <c:extLst xmlns:c16r2="http://schemas.microsoft.com/office/drawing/2015/06/chart">
                <c:ext xmlns:c15="http://schemas.microsoft.com/office/drawing/2012/chart" uri="{CE6537A1-D6FC-4f65-9D91-7224C49458BB}"/>
                <c:ext xmlns:c16="http://schemas.microsoft.com/office/drawing/2014/chart" uri="{C3380CC4-5D6E-409C-BE32-E72D297353CC}">
                  <c16:uniqueId val="{00000002-7151-4CAA-B12B-8EBDAC519B07}"/>
                </c:ext>
              </c:extLst>
            </c:dLbl>
            <c:dLbl>
              <c:idx val="3"/>
              <c:layout>
                <c:manualLayout>
                  <c:x val="0.12967917002579946"/>
                  <c:y val="5.9391715820468718E-2"/>
                </c:manualLayout>
              </c:layout>
              <c:dLblPos val="bestFit"/>
              <c:showLegendKey val="1"/>
              <c:showVal val="1"/>
              <c:showCatName val="0"/>
              <c:showSerName val="0"/>
              <c:showPercent val="1"/>
              <c:showBubbleSize val="0"/>
              <c:separator>
</c:separator>
              <c:extLst xmlns:c16r2="http://schemas.microsoft.com/office/drawing/2015/06/chart">
                <c:ext xmlns:c15="http://schemas.microsoft.com/office/drawing/2012/chart" uri="{CE6537A1-D6FC-4f65-9D91-7224C49458BB}"/>
                <c:ext xmlns:c16="http://schemas.microsoft.com/office/drawing/2014/chart" uri="{C3380CC4-5D6E-409C-BE32-E72D297353CC}">
                  <c16:uniqueId val="{00000003-7151-4CAA-B12B-8EBDAC519B07}"/>
                </c:ext>
              </c:extLst>
            </c:dLbl>
            <c:dLbl>
              <c:idx val="4"/>
              <c:layout>
                <c:manualLayout>
                  <c:x val="5.5215435322667442E-2"/>
                  <c:y val="0.12318685970705275"/>
                </c:manualLayout>
              </c:layout>
              <c:dLblPos val="bestFit"/>
              <c:showLegendKey val="1"/>
              <c:showVal val="1"/>
              <c:showCatName val="0"/>
              <c:showSerName val="0"/>
              <c:showPercent val="1"/>
              <c:showBubbleSize val="0"/>
              <c:separator>
</c:separator>
              <c:extLst xmlns:c16r2="http://schemas.microsoft.com/office/drawing/2015/06/chart">
                <c:ext xmlns:c15="http://schemas.microsoft.com/office/drawing/2012/chart" uri="{CE6537A1-D6FC-4f65-9D91-7224C49458BB}"/>
                <c:ext xmlns:c16="http://schemas.microsoft.com/office/drawing/2014/chart" uri="{C3380CC4-5D6E-409C-BE32-E72D297353CC}">
                  <c16:uniqueId val="{00000004-7151-4CAA-B12B-8EBDAC519B07}"/>
                </c:ext>
              </c:extLst>
            </c:dLbl>
            <c:spPr>
              <a:noFill/>
              <a:ln>
                <a:noFill/>
              </a:ln>
              <a:effectLst/>
            </c:spPr>
            <c:dLblPos val="ctr"/>
            <c:showLegendKey val="1"/>
            <c:showVal val="1"/>
            <c:showCatName val="0"/>
            <c:showSerName val="0"/>
            <c:showPercent val="1"/>
            <c:showBubbleSize val="0"/>
            <c:separator>
</c:separator>
            <c:showLeaderLines val="1"/>
            <c:extLst xmlns:c16r2="http://schemas.microsoft.com/office/drawing/2015/06/chart">
              <c:ext xmlns:c15="http://schemas.microsoft.com/office/drawing/2012/chart" uri="{CE6537A1-D6FC-4f65-9D91-7224C49458BB}"/>
            </c:extLst>
          </c:dLbls>
          <c:cat>
            <c:strRef>
              <c:f>TabGraph!$C$3:$E$3</c:f>
              <c:strCache>
                <c:ptCount val="3"/>
                <c:pt idx="0">
                  <c:v>Selected papers</c:v>
                </c:pt>
                <c:pt idx="1">
                  <c:v>Excluded papers</c:v>
                </c:pt>
                <c:pt idx="2">
                  <c:v>Not selected papers</c:v>
                </c:pt>
              </c:strCache>
            </c:strRef>
          </c:cat>
          <c:val>
            <c:numRef>
              <c:f>TabGraph!$C$7:$E$7</c:f>
              <c:numCache>
                <c:formatCode>General</c:formatCode>
                <c:ptCount val="3"/>
                <c:pt idx="0">
                  <c:v>4</c:v>
                </c:pt>
                <c:pt idx="1">
                  <c:v>5</c:v>
                </c:pt>
                <c:pt idx="2">
                  <c:v>16</c:v>
                </c:pt>
              </c:numCache>
            </c:numRef>
          </c:val>
          <c:extLst xmlns:c16r2="http://schemas.microsoft.com/office/drawing/2015/06/chart">
            <c:ext xmlns:c16="http://schemas.microsoft.com/office/drawing/2014/chart" uri="{C3380CC4-5D6E-409C-BE32-E72D297353CC}">
              <c16:uniqueId val="{00000005-7151-4CAA-B12B-8EBDAC519B07}"/>
            </c:ext>
          </c:extLst>
        </c:ser>
        <c:dLbls>
          <c:showLegendKey val="0"/>
          <c:showVal val="0"/>
          <c:showCatName val="0"/>
          <c:showSerName val="0"/>
          <c:showPercent val="0"/>
          <c:showBubbleSize val="0"/>
          <c:showLeaderLines val="1"/>
        </c:dLbls>
      </c:pie3DChart>
    </c:plotArea>
    <c:legend>
      <c:legendPos val="r"/>
      <c:overlay val="0"/>
    </c:legend>
    <c:plotVisOnly val="1"/>
    <c:dispBlanksAs val="gap"/>
    <c:showDLblsOverMax val="0"/>
  </c:chart>
  <c:printSettings>
    <c:headerFooter/>
    <c:pageMargins b="0.78740157499999996" l="0.511811024" r="0.511811024" t="0.78740157499999996" header="0.31496062000000002" footer="0.31496062000000002"/>
    <c:pageSetup/>
  </c:printSettings>
  <c:userShapes r:id="rId1"/>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_rels/drawing11.xml.rels><?xml version="1.0" encoding="UTF-8" standalone="yes"?>
<Relationships xmlns="http://schemas.openxmlformats.org/package/2006/relationships"><Relationship Id="rId3" Type="http://schemas.openxmlformats.org/officeDocument/2006/relationships/chart" Target="../charts/chart13.xml"/><Relationship Id="rId2" Type="http://schemas.openxmlformats.org/officeDocument/2006/relationships/chart" Target="../charts/chart12.xml"/><Relationship Id="rId1" Type="http://schemas.openxmlformats.org/officeDocument/2006/relationships/chart" Target="../charts/chart11.xml"/><Relationship Id="rId4"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xdr:from>
      <xdr:col>0</xdr:col>
      <xdr:colOff>390525</xdr:colOff>
      <xdr:row>59</xdr:row>
      <xdr:rowOff>47625</xdr:rowOff>
    </xdr:from>
    <xdr:to>
      <xdr:col>8</xdr:col>
      <xdr:colOff>85725</xdr:colOff>
      <xdr:row>76</xdr:row>
      <xdr:rowOff>38100</xdr:rowOff>
    </xdr:to>
    <xdr:graphicFrame macro="">
      <xdr:nvGraphicFramePr>
        <xdr:cNvPr id="10" name="Gráfico 9">
          <a:extLst>
            <a:ext uri="{FF2B5EF4-FFF2-40B4-BE49-F238E27FC236}">
              <a16:creationId xmlns="" xmlns:a16="http://schemas.microsoft.com/office/drawing/2014/main" id="{00000000-0008-0000-02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476250</xdr:colOff>
      <xdr:row>59</xdr:row>
      <xdr:rowOff>38100</xdr:rowOff>
    </xdr:from>
    <xdr:to>
      <xdr:col>16</xdr:col>
      <xdr:colOff>171450</xdr:colOff>
      <xdr:row>76</xdr:row>
      <xdr:rowOff>28575</xdr:rowOff>
    </xdr:to>
    <xdr:graphicFrame macro="">
      <xdr:nvGraphicFramePr>
        <xdr:cNvPr id="12" name="Gráfico 11">
          <a:extLst>
            <a:ext uri="{FF2B5EF4-FFF2-40B4-BE49-F238E27FC236}">
              <a16:creationId xmlns="" xmlns:a16="http://schemas.microsoft.com/office/drawing/2014/main" id="{00000000-0008-0000-02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409575</xdr:colOff>
      <xdr:row>77</xdr:row>
      <xdr:rowOff>47627</xdr:rowOff>
    </xdr:from>
    <xdr:to>
      <xdr:col>8</xdr:col>
      <xdr:colOff>104775</xdr:colOff>
      <xdr:row>94</xdr:row>
      <xdr:rowOff>38101</xdr:rowOff>
    </xdr:to>
    <xdr:graphicFrame macro="">
      <xdr:nvGraphicFramePr>
        <xdr:cNvPr id="13" name="Gráfico 12">
          <a:extLst>
            <a:ext uri="{FF2B5EF4-FFF2-40B4-BE49-F238E27FC236}">
              <a16:creationId xmlns="" xmlns:a16="http://schemas.microsoft.com/office/drawing/2014/main" id="{00000000-0008-0000-02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485775</xdr:colOff>
      <xdr:row>77</xdr:row>
      <xdr:rowOff>47627</xdr:rowOff>
    </xdr:from>
    <xdr:to>
      <xdr:col>16</xdr:col>
      <xdr:colOff>180975</xdr:colOff>
      <xdr:row>94</xdr:row>
      <xdr:rowOff>38101</xdr:rowOff>
    </xdr:to>
    <xdr:graphicFrame macro="">
      <xdr:nvGraphicFramePr>
        <xdr:cNvPr id="14" name="Gráfico 13">
          <a:extLst>
            <a:ext uri="{FF2B5EF4-FFF2-40B4-BE49-F238E27FC236}">
              <a16:creationId xmlns="" xmlns:a16="http://schemas.microsoft.com/office/drawing/2014/main" id="{00000000-0008-0000-0200-00000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459441</xdr:colOff>
      <xdr:row>99</xdr:row>
      <xdr:rowOff>89646</xdr:rowOff>
    </xdr:from>
    <xdr:to>
      <xdr:col>8</xdr:col>
      <xdr:colOff>190500</xdr:colOff>
      <xdr:row>117</xdr:row>
      <xdr:rowOff>8964</xdr:rowOff>
    </xdr:to>
    <xdr:graphicFrame macro="">
      <xdr:nvGraphicFramePr>
        <xdr:cNvPr id="15" name="Gráfico 14">
          <a:extLst>
            <a:ext uri="{FF2B5EF4-FFF2-40B4-BE49-F238E27FC236}">
              <a16:creationId xmlns="" xmlns:a16="http://schemas.microsoft.com/office/drawing/2014/main" id="{00000000-0008-0000-02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313765</xdr:colOff>
      <xdr:row>3</xdr:row>
      <xdr:rowOff>112059</xdr:rowOff>
    </xdr:from>
    <xdr:to>
      <xdr:col>8</xdr:col>
      <xdr:colOff>8965</xdr:colOff>
      <xdr:row>20</xdr:row>
      <xdr:rowOff>102534</xdr:rowOff>
    </xdr:to>
    <xdr:graphicFrame macro="">
      <xdr:nvGraphicFramePr>
        <xdr:cNvPr id="71" name="Gráfico 70">
          <a:extLst>
            <a:ext uri="{FF2B5EF4-FFF2-40B4-BE49-F238E27FC236}">
              <a16:creationId xmlns="" xmlns:a16="http://schemas.microsoft.com/office/drawing/2014/main" id="{00000000-0008-0000-0200-00004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8</xdr:col>
      <xdr:colOff>347383</xdr:colOff>
      <xdr:row>3</xdr:row>
      <xdr:rowOff>100853</xdr:rowOff>
    </xdr:from>
    <xdr:to>
      <xdr:col>16</xdr:col>
      <xdr:colOff>42583</xdr:colOff>
      <xdr:row>20</xdr:row>
      <xdr:rowOff>91328</xdr:rowOff>
    </xdr:to>
    <xdr:graphicFrame macro="">
      <xdr:nvGraphicFramePr>
        <xdr:cNvPr id="72" name="Gráfico 71">
          <a:extLst>
            <a:ext uri="{FF2B5EF4-FFF2-40B4-BE49-F238E27FC236}">
              <a16:creationId xmlns="" xmlns:a16="http://schemas.microsoft.com/office/drawing/2014/main" id="{00000000-0008-0000-0200-00004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8</xdr:col>
      <xdr:colOff>324971</xdr:colOff>
      <xdr:row>22</xdr:row>
      <xdr:rowOff>33618</xdr:rowOff>
    </xdr:from>
    <xdr:to>
      <xdr:col>16</xdr:col>
      <xdr:colOff>20171</xdr:colOff>
      <xdr:row>39</xdr:row>
      <xdr:rowOff>24093</xdr:rowOff>
    </xdr:to>
    <xdr:graphicFrame macro="">
      <xdr:nvGraphicFramePr>
        <xdr:cNvPr id="74" name="Gráfico 73">
          <a:extLst>
            <a:ext uri="{FF2B5EF4-FFF2-40B4-BE49-F238E27FC236}">
              <a16:creationId xmlns="" xmlns:a16="http://schemas.microsoft.com/office/drawing/2014/main" id="{00000000-0008-0000-0200-00004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324971</xdr:colOff>
      <xdr:row>22</xdr:row>
      <xdr:rowOff>78441</xdr:rowOff>
    </xdr:from>
    <xdr:to>
      <xdr:col>8</xdr:col>
      <xdr:colOff>20171</xdr:colOff>
      <xdr:row>39</xdr:row>
      <xdr:rowOff>68916</xdr:rowOff>
    </xdr:to>
    <xdr:graphicFrame macro="">
      <xdr:nvGraphicFramePr>
        <xdr:cNvPr id="75" name="Gráfico 74">
          <a:extLst>
            <a:ext uri="{FF2B5EF4-FFF2-40B4-BE49-F238E27FC236}">
              <a16:creationId xmlns="" xmlns:a16="http://schemas.microsoft.com/office/drawing/2014/main" id="{00000000-0008-0000-0200-00004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8</xdr:col>
      <xdr:colOff>313765</xdr:colOff>
      <xdr:row>40</xdr:row>
      <xdr:rowOff>33617</xdr:rowOff>
    </xdr:from>
    <xdr:to>
      <xdr:col>16</xdr:col>
      <xdr:colOff>8965</xdr:colOff>
      <xdr:row>57</xdr:row>
      <xdr:rowOff>24092</xdr:rowOff>
    </xdr:to>
    <xdr:graphicFrame macro="">
      <xdr:nvGraphicFramePr>
        <xdr:cNvPr id="76" name="Gráfico 75">
          <a:extLst>
            <a:ext uri="{FF2B5EF4-FFF2-40B4-BE49-F238E27FC236}">
              <a16:creationId xmlns="" xmlns:a16="http://schemas.microsoft.com/office/drawing/2014/main" id="{00000000-0008-0000-0200-00004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drawings/drawing10.xml><?xml version="1.0" encoding="utf-8"?>
<c:userShapes xmlns:c="http://schemas.openxmlformats.org/drawingml/2006/chart">
  <cdr:relSizeAnchor xmlns:cdr="http://schemas.openxmlformats.org/drawingml/2006/chartDrawing">
    <cdr:from>
      <cdr:x>0.78733</cdr:x>
      <cdr:y>0</cdr:y>
    </cdr:from>
    <cdr:to>
      <cdr:x>1</cdr:x>
      <cdr:y>0.35283</cdr:y>
    </cdr:to>
    <cdr:sp macro="" textlink="">
      <cdr:nvSpPr>
        <cdr:cNvPr id="3" name="Retângulo 2"/>
        <cdr:cNvSpPr/>
      </cdr:nvSpPr>
      <cdr:spPr>
        <a:xfrm xmlns:a="http://schemas.openxmlformats.org/drawingml/2006/main">
          <a:off x="3636222" y="0"/>
          <a:ext cx="964688" cy="937629"/>
        </a:xfrm>
        <a:prstGeom xmlns:a="http://schemas.openxmlformats.org/drawingml/2006/main" prst="rect">
          <a:avLst/>
        </a:prstGeom>
        <a:noFill xmlns:a="http://schemas.openxmlformats.org/drawingml/2006/main"/>
      </cdr:spPr>
      <cdr:txBody>
        <a:bodyPr xmlns:a="http://schemas.openxmlformats.org/drawingml/2006/main" wrap="none" lIns="91440" tIns="45720" rIns="91440" bIns="4572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pt-BR" sz="5400" b="1" cap="none" spc="0">
              <a:ln w="17780" cmpd="sng">
                <a:solidFill>
                  <a:srgbClr val="FFFFFF"/>
                </a:solidFill>
                <a:prstDash val="solid"/>
                <a:miter lim="800000"/>
              </a:ln>
              <a:gradFill rotWithShape="1">
                <a:gsLst>
                  <a:gs pos="0">
                    <a:srgbClr val="000000">
                      <a:tint val="92000"/>
                      <a:shade val="100000"/>
                      <a:satMod val="150000"/>
                    </a:srgbClr>
                  </a:gs>
                  <a:gs pos="49000">
                    <a:srgbClr val="000000">
                      <a:tint val="89000"/>
                      <a:shade val="90000"/>
                      <a:satMod val="150000"/>
                    </a:srgbClr>
                  </a:gs>
                  <a:gs pos="50000">
                    <a:srgbClr val="000000">
                      <a:tint val="100000"/>
                      <a:shade val="75000"/>
                      <a:satMod val="150000"/>
                    </a:srgbClr>
                  </a:gs>
                  <a:gs pos="95000">
                    <a:srgbClr val="000000">
                      <a:shade val="47000"/>
                      <a:satMod val="150000"/>
                    </a:srgbClr>
                  </a:gs>
                  <a:gs pos="100000">
                    <a:srgbClr val="000000">
                      <a:shade val="39000"/>
                      <a:satMod val="150000"/>
                    </a:srgbClr>
                  </a:gs>
                </a:gsLst>
                <a:lin ang="5400000"/>
              </a:gradFill>
              <a:effectLst>
                <a:outerShdw blurRad="50800" algn="tl" rotWithShape="0">
                  <a:srgbClr val="000000"/>
                </a:outerShdw>
              </a:effectLst>
            </a:rPr>
            <a:t>(e)</a:t>
          </a:r>
        </a:p>
      </cdr:txBody>
    </cdr:sp>
  </cdr:relSizeAnchor>
</c:userShapes>
</file>

<file path=xl/drawings/drawing11.xml><?xml version="1.0" encoding="utf-8"?>
<xdr:wsDr xmlns:xdr="http://schemas.openxmlformats.org/drawingml/2006/spreadsheetDrawing" xmlns:a="http://schemas.openxmlformats.org/drawingml/2006/main">
  <xdr:twoCellAnchor>
    <xdr:from>
      <xdr:col>11</xdr:col>
      <xdr:colOff>67235</xdr:colOff>
      <xdr:row>83</xdr:row>
      <xdr:rowOff>29135</xdr:rowOff>
    </xdr:from>
    <xdr:to>
      <xdr:col>15</xdr:col>
      <xdr:colOff>313765</xdr:colOff>
      <xdr:row>100</xdr:row>
      <xdr:rowOff>105335</xdr:rowOff>
    </xdr:to>
    <xdr:graphicFrame macro="">
      <xdr:nvGraphicFramePr>
        <xdr:cNvPr id="5" name="Gráfico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504264</xdr:colOff>
      <xdr:row>58</xdr:row>
      <xdr:rowOff>152400</xdr:rowOff>
    </xdr:from>
    <xdr:to>
      <xdr:col>10</xdr:col>
      <xdr:colOff>1288676</xdr:colOff>
      <xdr:row>85</xdr:row>
      <xdr:rowOff>67235</xdr:rowOff>
    </xdr:to>
    <xdr:graphicFrame macro="">
      <xdr:nvGraphicFramePr>
        <xdr:cNvPr id="7" name="Gráfico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504266</xdr:colOff>
      <xdr:row>86</xdr:row>
      <xdr:rowOff>73956</xdr:rowOff>
    </xdr:from>
    <xdr:to>
      <xdr:col>10</xdr:col>
      <xdr:colOff>1255059</xdr:colOff>
      <xdr:row>109</xdr:row>
      <xdr:rowOff>56027</xdr:rowOff>
    </xdr:to>
    <xdr:graphicFrame macro="">
      <xdr:nvGraphicFramePr>
        <xdr:cNvPr id="4" name="Gráfico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437029</xdr:colOff>
      <xdr:row>112</xdr:row>
      <xdr:rowOff>0</xdr:rowOff>
    </xdr:from>
    <xdr:to>
      <xdr:col>10</xdr:col>
      <xdr:colOff>1221441</xdr:colOff>
      <xdr:row>136</xdr:row>
      <xdr:rowOff>112059</xdr:rowOff>
    </xdr:to>
    <xdr:graphicFrame macro="">
      <xdr:nvGraphicFramePr>
        <xdr:cNvPr id="6" name="Grá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0.84564</cdr:x>
      <cdr:y>0.75319</cdr:y>
    </cdr:from>
    <cdr:to>
      <cdr:x>1</cdr:x>
      <cdr:y>1</cdr:y>
    </cdr:to>
    <cdr:sp macro="" textlink="">
      <cdr:nvSpPr>
        <cdr:cNvPr id="2" name="Retângulo 1"/>
        <cdr:cNvSpPr/>
      </cdr:nvSpPr>
      <cdr:spPr>
        <a:xfrm xmlns:a="http://schemas.openxmlformats.org/drawingml/2006/main">
          <a:off x="3853294" y="2001590"/>
          <a:ext cx="700192" cy="655885"/>
        </a:xfrm>
        <a:prstGeom xmlns:a="http://schemas.openxmlformats.org/drawingml/2006/main" prst="rect">
          <a:avLst/>
        </a:prstGeom>
        <a:noFill xmlns:a="http://schemas.openxmlformats.org/drawingml/2006/main"/>
      </cdr:spPr>
      <cdr:txBody>
        <a:bodyPr xmlns:a="http://schemas.openxmlformats.org/drawingml/2006/main" wrap="none" lIns="91440" tIns="45720" rIns="91440" bIns="4572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pt-BR" sz="3600" b="1" cap="none" spc="0">
              <a:ln w="17780" cmpd="sng">
                <a:solidFill>
                  <a:srgbClr val="FFFFFF"/>
                </a:solidFill>
                <a:prstDash val="solid"/>
                <a:miter lim="800000"/>
              </a:ln>
              <a:gradFill rotWithShape="1">
                <a:gsLst>
                  <a:gs pos="0">
                    <a:srgbClr val="000000">
                      <a:tint val="92000"/>
                      <a:shade val="100000"/>
                      <a:satMod val="150000"/>
                    </a:srgbClr>
                  </a:gs>
                  <a:gs pos="49000">
                    <a:srgbClr val="000000">
                      <a:tint val="89000"/>
                      <a:shade val="90000"/>
                      <a:satMod val="150000"/>
                    </a:srgbClr>
                  </a:gs>
                  <a:gs pos="50000">
                    <a:srgbClr val="000000">
                      <a:tint val="100000"/>
                      <a:shade val="75000"/>
                      <a:satMod val="150000"/>
                    </a:srgbClr>
                  </a:gs>
                  <a:gs pos="95000">
                    <a:srgbClr val="000000">
                      <a:shade val="47000"/>
                      <a:satMod val="150000"/>
                    </a:srgbClr>
                  </a:gs>
                  <a:gs pos="100000">
                    <a:srgbClr val="000000">
                      <a:shade val="39000"/>
                      <a:satMod val="150000"/>
                    </a:srgbClr>
                  </a:gs>
                </a:gsLst>
                <a:lin ang="5400000"/>
              </a:gradFill>
              <a:effectLst>
                <a:outerShdw blurRad="50800" algn="tl" rotWithShape="0">
                  <a:srgbClr val="000000"/>
                </a:outerShdw>
              </a:effectLst>
            </a:rPr>
            <a:t>(a)</a:t>
          </a:r>
        </a:p>
      </cdr:txBody>
    </cdr:sp>
  </cdr:relSizeAnchor>
</c:userShapes>
</file>

<file path=xl/drawings/drawing3.xml><?xml version="1.0" encoding="utf-8"?>
<c:userShapes xmlns:c="http://schemas.openxmlformats.org/drawingml/2006/chart">
  <cdr:relSizeAnchor xmlns:cdr="http://schemas.openxmlformats.org/drawingml/2006/chartDrawing">
    <cdr:from>
      <cdr:x>0.84126</cdr:x>
      <cdr:y>0.75319</cdr:y>
    </cdr:from>
    <cdr:to>
      <cdr:x>1</cdr:x>
      <cdr:y>1</cdr:y>
    </cdr:to>
    <cdr:sp macro="" textlink="">
      <cdr:nvSpPr>
        <cdr:cNvPr id="2" name="Retângulo 1"/>
        <cdr:cNvSpPr/>
      </cdr:nvSpPr>
      <cdr:spPr>
        <a:xfrm xmlns:a="http://schemas.openxmlformats.org/drawingml/2006/main">
          <a:off x="3843355" y="2001590"/>
          <a:ext cx="720070" cy="655885"/>
        </a:xfrm>
        <a:prstGeom xmlns:a="http://schemas.openxmlformats.org/drawingml/2006/main" prst="rect">
          <a:avLst/>
        </a:prstGeom>
        <a:noFill xmlns:a="http://schemas.openxmlformats.org/drawingml/2006/main"/>
      </cdr:spPr>
      <cdr:txBody>
        <a:bodyPr xmlns:a="http://schemas.openxmlformats.org/drawingml/2006/main" wrap="none" lIns="91440" tIns="45720" rIns="91440" bIns="4572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pt-BR" sz="3600" b="1" cap="none" spc="0">
              <a:ln w="17780" cmpd="sng">
                <a:solidFill>
                  <a:srgbClr val="FFFFFF"/>
                </a:solidFill>
                <a:prstDash val="solid"/>
                <a:miter lim="800000"/>
              </a:ln>
              <a:gradFill rotWithShape="1">
                <a:gsLst>
                  <a:gs pos="0">
                    <a:srgbClr val="000000">
                      <a:tint val="92000"/>
                      <a:shade val="100000"/>
                      <a:satMod val="150000"/>
                    </a:srgbClr>
                  </a:gs>
                  <a:gs pos="49000">
                    <a:srgbClr val="000000">
                      <a:tint val="89000"/>
                      <a:shade val="90000"/>
                      <a:satMod val="150000"/>
                    </a:srgbClr>
                  </a:gs>
                  <a:gs pos="50000">
                    <a:srgbClr val="000000">
                      <a:tint val="100000"/>
                      <a:shade val="75000"/>
                      <a:satMod val="150000"/>
                    </a:srgbClr>
                  </a:gs>
                  <a:gs pos="95000">
                    <a:srgbClr val="000000">
                      <a:shade val="47000"/>
                      <a:satMod val="150000"/>
                    </a:srgbClr>
                  </a:gs>
                  <a:gs pos="100000">
                    <a:srgbClr val="000000">
                      <a:shade val="39000"/>
                      <a:satMod val="150000"/>
                    </a:srgbClr>
                  </a:gs>
                </a:gsLst>
                <a:lin ang="5400000"/>
              </a:gradFill>
              <a:effectLst>
                <a:outerShdw blurRad="50800" algn="tl" rotWithShape="0">
                  <a:srgbClr val="000000"/>
                </a:outerShdw>
              </a:effectLst>
            </a:rPr>
            <a:t>(b)</a:t>
          </a:r>
        </a:p>
      </cdr:txBody>
    </cdr:sp>
  </cdr:relSizeAnchor>
</c:userShapes>
</file>

<file path=xl/drawings/drawing4.xml><?xml version="1.0" encoding="utf-8"?>
<c:userShapes xmlns:c="http://schemas.openxmlformats.org/drawingml/2006/chart">
  <cdr:relSizeAnchor xmlns:cdr="http://schemas.openxmlformats.org/drawingml/2006/chartDrawing">
    <cdr:from>
      <cdr:x>0.85329</cdr:x>
      <cdr:y>0.75319</cdr:y>
    </cdr:from>
    <cdr:to>
      <cdr:x>1</cdr:x>
      <cdr:y>1</cdr:y>
    </cdr:to>
    <cdr:sp macro="" textlink="">
      <cdr:nvSpPr>
        <cdr:cNvPr id="2" name="Retângulo 1"/>
        <cdr:cNvSpPr/>
      </cdr:nvSpPr>
      <cdr:spPr>
        <a:xfrm xmlns:a="http://schemas.openxmlformats.org/drawingml/2006/main">
          <a:off x="3870638" y="2001589"/>
          <a:ext cx="665503" cy="655885"/>
        </a:xfrm>
        <a:prstGeom xmlns:a="http://schemas.openxmlformats.org/drawingml/2006/main" prst="rect">
          <a:avLst/>
        </a:prstGeom>
        <a:noFill xmlns:a="http://schemas.openxmlformats.org/drawingml/2006/main"/>
      </cdr:spPr>
      <cdr:txBody>
        <a:bodyPr xmlns:a="http://schemas.openxmlformats.org/drawingml/2006/main" wrap="none" lIns="91440" tIns="45720" rIns="91440" bIns="4572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pt-BR" sz="3600" b="1" cap="none" spc="0">
              <a:ln w="17780" cmpd="sng">
                <a:solidFill>
                  <a:srgbClr val="FFFFFF"/>
                </a:solidFill>
                <a:prstDash val="solid"/>
                <a:miter lim="800000"/>
              </a:ln>
              <a:gradFill rotWithShape="1">
                <a:gsLst>
                  <a:gs pos="0">
                    <a:srgbClr val="000000">
                      <a:tint val="92000"/>
                      <a:shade val="100000"/>
                      <a:satMod val="150000"/>
                    </a:srgbClr>
                  </a:gs>
                  <a:gs pos="49000">
                    <a:srgbClr val="000000">
                      <a:tint val="89000"/>
                      <a:shade val="90000"/>
                      <a:satMod val="150000"/>
                    </a:srgbClr>
                  </a:gs>
                  <a:gs pos="50000">
                    <a:srgbClr val="000000">
                      <a:tint val="100000"/>
                      <a:shade val="75000"/>
                      <a:satMod val="150000"/>
                    </a:srgbClr>
                  </a:gs>
                  <a:gs pos="95000">
                    <a:srgbClr val="000000">
                      <a:shade val="47000"/>
                      <a:satMod val="150000"/>
                    </a:srgbClr>
                  </a:gs>
                  <a:gs pos="100000">
                    <a:srgbClr val="000000">
                      <a:shade val="39000"/>
                      <a:satMod val="150000"/>
                    </a:srgbClr>
                  </a:gs>
                </a:gsLst>
                <a:lin ang="5400000"/>
              </a:gradFill>
              <a:effectLst>
                <a:outerShdw blurRad="50800" algn="tl" rotWithShape="0">
                  <a:srgbClr val="000000"/>
                </a:outerShdw>
              </a:effectLst>
            </a:rPr>
            <a:t>(c)</a:t>
          </a:r>
        </a:p>
      </cdr:txBody>
    </cdr:sp>
  </cdr:relSizeAnchor>
</c:userShapes>
</file>

<file path=xl/drawings/drawing5.xml><?xml version="1.0" encoding="utf-8"?>
<c:userShapes xmlns:c="http://schemas.openxmlformats.org/drawingml/2006/chart">
  <cdr:relSizeAnchor xmlns:cdr="http://schemas.openxmlformats.org/drawingml/2006/chartDrawing">
    <cdr:from>
      <cdr:x>0.84126</cdr:x>
      <cdr:y>0.75319</cdr:y>
    </cdr:from>
    <cdr:to>
      <cdr:x>1</cdr:x>
      <cdr:y>1</cdr:y>
    </cdr:to>
    <cdr:sp macro="" textlink="">
      <cdr:nvSpPr>
        <cdr:cNvPr id="2" name="Retângulo 1"/>
        <cdr:cNvSpPr/>
      </cdr:nvSpPr>
      <cdr:spPr>
        <a:xfrm xmlns:a="http://schemas.openxmlformats.org/drawingml/2006/main">
          <a:off x="3843355" y="2001589"/>
          <a:ext cx="720070" cy="655885"/>
        </a:xfrm>
        <a:prstGeom xmlns:a="http://schemas.openxmlformats.org/drawingml/2006/main" prst="rect">
          <a:avLst/>
        </a:prstGeom>
        <a:noFill xmlns:a="http://schemas.openxmlformats.org/drawingml/2006/main"/>
      </cdr:spPr>
      <cdr:txBody>
        <a:bodyPr xmlns:a="http://schemas.openxmlformats.org/drawingml/2006/main" wrap="none" lIns="91440" tIns="45720" rIns="91440" bIns="4572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pt-BR" sz="3600" b="1" cap="none" spc="0">
              <a:ln w="17780" cmpd="sng">
                <a:solidFill>
                  <a:srgbClr val="FFFFFF"/>
                </a:solidFill>
                <a:prstDash val="solid"/>
                <a:miter lim="800000"/>
              </a:ln>
              <a:gradFill rotWithShape="1">
                <a:gsLst>
                  <a:gs pos="0">
                    <a:srgbClr val="000000">
                      <a:tint val="92000"/>
                      <a:shade val="100000"/>
                      <a:satMod val="150000"/>
                    </a:srgbClr>
                  </a:gs>
                  <a:gs pos="49000">
                    <a:srgbClr val="000000">
                      <a:tint val="89000"/>
                      <a:shade val="90000"/>
                      <a:satMod val="150000"/>
                    </a:srgbClr>
                  </a:gs>
                  <a:gs pos="50000">
                    <a:srgbClr val="000000">
                      <a:tint val="100000"/>
                      <a:shade val="75000"/>
                      <a:satMod val="150000"/>
                    </a:srgbClr>
                  </a:gs>
                  <a:gs pos="95000">
                    <a:srgbClr val="000000">
                      <a:shade val="47000"/>
                      <a:satMod val="150000"/>
                    </a:srgbClr>
                  </a:gs>
                  <a:gs pos="100000">
                    <a:srgbClr val="000000">
                      <a:shade val="39000"/>
                      <a:satMod val="150000"/>
                    </a:srgbClr>
                  </a:gs>
                </a:gsLst>
                <a:lin ang="5400000"/>
              </a:gradFill>
              <a:effectLst>
                <a:outerShdw blurRad="50800" algn="tl" rotWithShape="0">
                  <a:srgbClr val="000000"/>
                </a:outerShdw>
              </a:effectLst>
            </a:rPr>
            <a:t>(d)</a:t>
          </a:r>
        </a:p>
      </cdr:txBody>
    </cdr:sp>
  </cdr:relSizeAnchor>
</c:userShapes>
</file>

<file path=xl/drawings/drawing6.xml><?xml version="1.0" encoding="utf-8"?>
<c:userShapes xmlns:c="http://schemas.openxmlformats.org/drawingml/2006/chart">
  <cdr:relSizeAnchor xmlns:cdr="http://schemas.openxmlformats.org/drawingml/2006/chartDrawing">
    <cdr:from>
      <cdr:x>0.78883</cdr:x>
      <cdr:y>0</cdr:y>
    </cdr:from>
    <cdr:to>
      <cdr:x>1</cdr:x>
      <cdr:y>0.35283</cdr:y>
    </cdr:to>
    <cdr:sp macro="" textlink="">
      <cdr:nvSpPr>
        <cdr:cNvPr id="2" name="Retângulo 1"/>
        <cdr:cNvSpPr/>
      </cdr:nvSpPr>
      <cdr:spPr>
        <a:xfrm xmlns:a="http://schemas.openxmlformats.org/drawingml/2006/main">
          <a:off x="3578250" y="0"/>
          <a:ext cx="957891" cy="937629"/>
        </a:xfrm>
        <a:prstGeom xmlns:a="http://schemas.openxmlformats.org/drawingml/2006/main" prst="rect">
          <a:avLst/>
        </a:prstGeom>
        <a:noFill xmlns:a="http://schemas.openxmlformats.org/drawingml/2006/main"/>
      </cdr:spPr>
      <cdr:txBody>
        <a:bodyPr xmlns:a="http://schemas.openxmlformats.org/drawingml/2006/main" wrap="none" lIns="91440" tIns="45720" rIns="91440" bIns="4572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pt-BR" sz="5400" b="1" cap="none" spc="0">
              <a:ln w="17780" cmpd="sng">
                <a:solidFill>
                  <a:srgbClr val="FFFFFF"/>
                </a:solidFill>
                <a:prstDash val="solid"/>
                <a:miter lim="800000"/>
              </a:ln>
              <a:gradFill rotWithShape="1">
                <a:gsLst>
                  <a:gs pos="0">
                    <a:srgbClr val="000000">
                      <a:tint val="92000"/>
                      <a:shade val="100000"/>
                      <a:satMod val="150000"/>
                    </a:srgbClr>
                  </a:gs>
                  <a:gs pos="49000">
                    <a:srgbClr val="000000">
                      <a:tint val="89000"/>
                      <a:shade val="90000"/>
                      <a:satMod val="150000"/>
                    </a:srgbClr>
                  </a:gs>
                  <a:gs pos="50000">
                    <a:srgbClr val="000000">
                      <a:tint val="100000"/>
                      <a:shade val="75000"/>
                      <a:satMod val="150000"/>
                    </a:srgbClr>
                  </a:gs>
                  <a:gs pos="95000">
                    <a:srgbClr val="000000">
                      <a:shade val="47000"/>
                      <a:satMod val="150000"/>
                    </a:srgbClr>
                  </a:gs>
                  <a:gs pos="100000">
                    <a:srgbClr val="000000">
                      <a:shade val="39000"/>
                      <a:satMod val="150000"/>
                    </a:srgbClr>
                  </a:gs>
                </a:gsLst>
                <a:lin ang="5400000"/>
              </a:gradFill>
              <a:effectLst>
                <a:outerShdw blurRad="50800" algn="tl" rotWithShape="0">
                  <a:srgbClr val="000000"/>
                </a:outerShdw>
              </a:effectLst>
            </a:rPr>
            <a:t>(a)</a:t>
          </a:r>
        </a:p>
      </cdr:txBody>
    </cdr:sp>
  </cdr:relSizeAnchor>
</c:userShapes>
</file>

<file path=xl/drawings/drawing7.xml><?xml version="1.0" encoding="utf-8"?>
<c:userShapes xmlns:c="http://schemas.openxmlformats.org/drawingml/2006/chart">
  <cdr:relSizeAnchor xmlns:cdr="http://schemas.openxmlformats.org/drawingml/2006/chartDrawing">
    <cdr:from>
      <cdr:x>0.78226</cdr:x>
      <cdr:y>0</cdr:y>
    </cdr:from>
    <cdr:to>
      <cdr:x>1</cdr:x>
      <cdr:y>0.35283</cdr:y>
    </cdr:to>
    <cdr:sp macro="" textlink="">
      <cdr:nvSpPr>
        <cdr:cNvPr id="2" name="Retângulo 1"/>
        <cdr:cNvSpPr/>
      </cdr:nvSpPr>
      <cdr:spPr>
        <a:xfrm xmlns:a="http://schemas.openxmlformats.org/drawingml/2006/main">
          <a:off x="3563342" y="0"/>
          <a:ext cx="987706" cy="937629"/>
        </a:xfrm>
        <a:prstGeom xmlns:a="http://schemas.openxmlformats.org/drawingml/2006/main" prst="rect">
          <a:avLst/>
        </a:prstGeom>
        <a:noFill xmlns:a="http://schemas.openxmlformats.org/drawingml/2006/main"/>
      </cdr:spPr>
      <cdr:txBody>
        <a:bodyPr xmlns:a="http://schemas.openxmlformats.org/drawingml/2006/main" wrap="none" lIns="91440" tIns="45720" rIns="91440" bIns="4572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pt-BR" sz="5400" b="1" cap="none" spc="0">
              <a:ln w="17780" cmpd="sng">
                <a:solidFill>
                  <a:srgbClr val="FFFFFF"/>
                </a:solidFill>
                <a:prstDash val="solid"/>
                <a:miter lim="800000"/>
              </a:ln>
              <a:gradFill rotWithShape="1">
                <a:gsLst>
                  <a:gs pos="0">
                    <a:srgbClr val="000000">
                      <a:tint val="92000"/>
                      <a:shade val="100000"/>
                      <a:satMod val="150000"/>
                    </a:srgbClr>
                  </a:gs>
                  <a:gs pos="49000">
                    <a:srgbClr val="000000">
                      <a:tint val="89000"/>
                      <a:shade val="90000"/>
                      <a:satMod val="150000"/>
                    </a:srgbClr>
                  </a:gs>
                  <a:gs pos="50000">
                    <a:srgbClr val="000000">
                      <a:tint val="100000"/>
                      <a:shade val="75000"/>
                      <a:satMod val="150000"/>
                    </a:srgbClr>
                  </a:gs>
                  <a:gs pos="95000">
                    <a:srgbClr val="000000">
                      <a:shade val="47000"/>
                      <a:satMod val="150000"/>
                    </a:srgbClr>
                  </a:gs>
                  <a:gs pos="100000">
                    <a:srgbClr val="000000">
                      <a:shade val="39000"/>
                      <a:satMod val="150000"/>
                    </a:srgbClr>
                  </a:gs>
                </a:gsLst>
                <a:lin ang="5400000"/>
              </a:gradFill>
              <a:effectLst>
                <a:outerShdw blurRad="50800" algn="tl" rotWithShape="0">
                  <a:srgbClr val="000000"/>
                </a:outerShdw>
              </a:effectLst>
            </a:rPr>
            <a:t>(b)</a:t>
          </a:r>
        </a:p>
      </cdr:txBody>
    </cdr:sp>
  </cdr:relSizeAnchor>
</c:userShapes>
</file>

<file path=xl/drawings/drawing8.xml><?xml version="1.0" encoding="utf-8"?>
<c:userShapes xmlns:c="http://schemas.openxmlformats.org/drawingml/2006/chart">
  <cdr:relSizeAnchor xmlns:cdr="http://schemas.openxmlformats.org/drawingml/2006/chartDrawing">
    <cdr:from>
      <cdr:x>0.78226</cdr:x>
      <cdr:y>0</cdr:y>
    </cdr:from>
    <cdr:to>
      <cdr:x>1</cdr:x>
      <cdr:y>0.35283</cdr:y>
    </cdr:to>
    <cdr:sp macro="" textlink="">
      <cdr:nvSpPr>
        <cdr:cNvPr id="2" name="Retângulo 1"/>
        <cdr:cNvSpPr/>
      </cdr:nvSpPr>
      <cdr:spPr>
        <a:xfrm xmlns:a="http://schemas.openxmlformats.org/drawingml/2006/main">
          <a:off x="3563342" y="0"/>
          <a:ext cx="987706" cy="937629"/>
        </a:xfrm>
        <a:prstGeom xmlns:a="http://schemas.openxmlformats.org/drawingml/2006/main" prst="rect">
          <a:avLst/>
        </a:prstGeom>
        <a:noFill xmlns:a="http://schemas.openxmlformats.org/drawingml/2006/main"/>
      </cdr:spPr>
      <cdr:txBody>
        <a:bodyPr xmlns:a="http://schemas.openxmlformats.org/drawingml/2006/main" wrap="none" lIns="91440" tIns="45720" rIns="91440" bIns="4572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pt-BR" sz="5400" b="1" cap="none" spc="0">
              <a:ln w="17780" cmpd="sng">
                <a:solidFill>
                  <a:srgbClr val="FFFFFF"/>
                </a:solidFill>
                <a:prstDash val="solid"/>
                <a:miter lim="800000"/>
              </a:ln>
              <a:gradFill rotWithShape="1">
                <a:gsLst>
                  <a:gs pos="0">
                    <a:srgbClr val="000000">
                      <a:tint val="92000"/>
                      <a:shade val="100000"/>
                      <a:satMod val="150000"/>
                    </a:srgbClr>
                  </a:gs>
                  <a:gs pos="49000">
                    <a:srgbClr val="000000">
                      <a:tint val="89000"/>
                      <a:shade val="90000"/>
                      <a:satMod val="150000"/>
                    </a:srgbClr>
                  </a:gs>
                  <a:gs pos="50000">
                    <a:srgbClr val="000000">
                      <a:tint val="100000"/>
                      <a:shade val="75000"/>
                      <a:satMod val="150000"/>
                    </a:srgbClr>
                  </a:gs>
                  <a:gs pos="95000">
                    <a:srgbClr val="000000">
                      <a:shade val="47000"/>
                      <a:satMod val="150000"/>
                    </a:srgbClr>
                  </a:gs>
                  <a:gs pos="100000">
                    <a:srgbClr val="000000">
                      <a:shade val="39000"/>
                      <a:satMod val="150000"/>
                    </a:srgbClr>
                  </a:gs>
                </a:gsLst>
                <a:lin ang="5400000"/>
              </a:gradFill>
              <a:effectLst>
                <a:outerShdw blurRad="50800" algn="tl" rotWithShape="0">
                  <a:srgbClr val="000000"/>
                </a:outerShdw>
              </a:effectLst>
            </a:rPr>
            <a:t>(d)</a:t>
          </a:r>
        </a:p>
      </cdr:txBody>
    </cdr:sp>
  </cdr:relSizeAnchor>
</c:userShapes>
</file>

<file path=xl/drawings/drawing9.xml><?xml version="1.0" encoding="utf-8"?>
<c:userShapes xmlns:c="http://schemas.openxmlformats.org/drawingml/2006/chart">
  <cdr:relSizeAnchor xmlns:cdr="http://schemas.openxmlformats.org/drawingml/2006/chartDrawing">
    <cdr:from>
      <cdr:x>0.79185</cdr:x>
      <cdr:y>0</cdr:y>
    </cdr:from>
    <cdr:to>
      <cdr:x>0.99154</cdr:x>
      <cdr:y>0.35283</cdr:y>
    </cdr:to>
    <cdr:sp macro="" textlink="">
      <cdr:nvSpPr>
        <cdr:cNvPr id="2" name="Retângulo 1"/>
        <cdr:cNvSpPr/>
      </cdr:nvSpPr>
      <cdr:spPr>
        <a:xfrm xmlns:a="http://schemas.openxmlformats.org/drawingml/2006/main">
          <a:off x="3591940" y="0"/>
          <a:ext cx="905825" cy="937629"/>
        </a:xfrm>
        <a:prstGeom xmlns:a="http://schemas.openxmlformats.org/drawingml/2006/main" prst="rect">
          <a:avLst/>
        </a:prstGeom>
        <a:noFill xmlns:a="http://schemas.openxmlformats.org/drawingml/2006/main"/>
      </cdr:spPr>
      <cdr:txBody>
        <a:bodyPr xmlns:a="http://schemas.openxmlformats.org/drawingml/2006/main" wrap="none" lIns="91440" tIns="45720" rIns="91440" bIns="4572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pt-BR" sz="5400" b="1" cap="none" spc="0">
              <a:ln w="17780" cmpd="sng">
                <a:solidFill>
                  <a:srgbClr val="FFFFFF"/>
                </a:solidFill>
                <a:prstDash val="solid"/>
                <a:miter lim="800000"/>
              </a:ln>
              <a:gradFill rotWithShape="1">
                <a:gsLst>
                  <a:gs pos="0">
                    <a:srgbClr val="000000">
                      <a:tint val="92000"/>
                      <a:shade val="100000"/>
                      <a:satMod val="150000"/>
                    </a:srgbClr>
                  </a:gs>
                  <a:gs pos="49000">
                    <a:srgbClr val="000000">
                      <a:tint val="89000"/>
                      <a:shade val="90000"/>
                      <a:satMod val="150000"/>
                    </a:srgbClr>
                  </a:gs>
                  <a:gs pos="50000">
                    <a:srgbClr val="000000">
                      <a:tint val="100000"/>
                      <a:shade val="75000"/>
                      <a:satMod val="150000"/>
                    </a:srgbClr>
                  </a:gs>
                  <a:gs pos="95000">
                    <a:srgbClr val="000000">
                      <a:shade val="47000"/>
                      <a:satMod val="150000"/>
                    </a:srgbClr>
                  </a:gs>
                  <a:gs pos="100000">
                    <a:srgbClr val="000000">
                      <a:shade val="39000"/>
                      <a:satMod val="150000"/>
                    </a:srgbClr>
                  </a:gs>
                </a:gsLst>
                <a:lin ang="5400000"/>
              </a:gradFill>
              <a:effectLst>
                <a:outerShdw blurRad="50800" algn="tl" rotWithShape="0">
                  <a:srgbClr val="000000"/>
                </a:outerShdw>
              </a:effectLst>
            </a:rPr>
            <a:t>(c)</a:t>
          </a:r>
        </a:p>
      </cdr:txBody>
    </cdr:sp>
  </cdr:relSizeAnchor>
</c:userShapes>
</file>

<file path=xl/tables/table1.xml><?xml version="1.0" encoding="utf-8"?>
<table xmlns="http://schemas.openxmlformats.org/spreadsheetml/2006/main" id="4" name="Tabela4" displayName="Tabela4" ref="B1:L212" totalsRowShown="0" headerRowDxfId="44" dataDxfId="43">
  <autoFilter ref="B1:L212"/>
  <sortState ref="B2:L212">
    <sortCondition ref="B1:B212"/>
  </sortState>
  <tableColumns count="11">
    <tableColumn id="1" name="Ord" dataDxfId="42"/>
    <tableColumn id="2" name="Source" dataDxfId="41"/>
    <tableColumn id="3" name="Author" dataDxfId="40"/>
    <tableColumn id="4" name="Title" dataDxfId="39"/>
    <tableColumn id="5" name="Year" dataDxfId="38"/>
    <tableColumn id="6" name="Venue" dataDxfId="37"/>
    <tableColumn id="7" name="Type (C/J/B)" dataDxfId="36"/>
    <tableColumn id="8" name="Pages" dataDxfId="35"/>
    <tableColumn id="9" name="Status (R/NA/A/D)" dataDxfId="34"/>
    <tableColumn id="10" name="Exclusion Criterion" dataDxfId="33"/>
    <tableColumn id="11" name="DUP" dataDxfId="32"/>
  </tableColumns>
  <tableStyleInfo name="TableStyleMedium2" showFirstColumn="0" showLastColumn="0" showRowStripes="1" showColumnStripes="0"/>
</table>
</file>

<file path=xl/tables/table2.xml><?xml version="1.0" encoding="utf-8"?>
<table xmlns="http://schemas.openxmlformats.org/spreadsheetml/2006/main" id="2" name="Tabela2" displayName="Tabela2" ref="B3:H8" totalsRowShown="0" headerRowDxfId="31" dataDxfId="29" headerRowBorderDxfId="30" tableBorderDxfId="28" totalsRowBorderDxfId="27">
  <autoFilter ref="B3:H8"/>
  <sortState ref="B4:H8">
    <sortCondition ref="B3:B8"/>
  </sortState>
  <tableColumns count="7">
    <tableColumn id="1" name="Source" dataDxfId="26"/>
    <tableColumn id="2" name="Selected papers" dataDxfId="25">
      <calculatedColumnFormula>'Data Retrieved'!C218</calculatedColumnFormula>
    </tableColumn>
    <tableColumn id="3" name="Excluded papers" dataDxfId="24">
      <calculatedColumnFormula>'Data Retrieved'!D218</calculatedColumnFormula>
    </tableColumn>
    <tableColumn id="4" name="Not selected papers" dataDxfId="23">
      <calculatedColumnFormula>'Data Retrieved'!E218</calculatedColumnFormula>
    </tableColumn>
    <tableColumn id="5" name="Replicated papers(*)" dataDxfId="22">
      <calculatedColumnFormula>'Data Retrieved'!F218</calculatedColumnFormula>
    </tableColumn>
    <tableColumn id="6" name="Total" dataDxfId="21">
      <calculatedColumnFormula>'Data Retrieved'!G218</calculatedColumnFormula>
    </tableColumn>
    <tableColumn id="7" name="Search Effectiveness" dataDxfId="20" dataCellStyle="Porcentagem">
      <calculatedColumnFormula>'Data Retrieved'!H218</calculatedColumnFormula>
    </tableColumn>
  </tableColumns>
  <tableStyleInfo name="TableStyleMedium2" showFirstColumn="0" showLastColumn="0" showRowStripes="1" showColumnStripes="0"/>
</table>
</file>

<file path=xl/tables/table3.xml><?xml version="1.0" encoding="utf-8"?>
<table xmlns="http://schemas.openxmlformats.org/spreadsheetml/2006/main" id="3" name="Tabela194" displayName="Tabela194" ref="A1:F22" totalsRowShown="0" headerRowDxfId="19" dataDxfId="18">
  <autoFilter ref="A1:F22"/>
  <sortState ref="A2:G15">
    <sortCondition ref="A1:A15"/>
  </sortState>
  <tableColumns count="6">
    <tableColumn id="1" name="Reference Label" dataDxfId="17"/>
    <tableColumn id="12" name="Source" dataDxfId="16"/>
    <tableColumn id="2" name="Title" dataDxfId="15"/>
    <tableColumn id="3" name="Author(s)" dataDxfId="14"/>
    <tableColumn id="4" name="Venue" dataDxfId="13"/>
    <tableColumn id="5" name="Year" dataDxfId="12"/>
  </tableColumns>
  <tableStyleInfo name="TableStyleMedium2" showFirstColumn="0" showLastColumn="0" showRowStripes="1" showColumnStripes="0"/>
</table>
</file>

<file path=xl/tables/table4.xml><?xml version="1.0" encoding="utf-8"?>
<table xmlns="http://schemas.openxmlformats.org/spreadsheetml/2006/main" id="7" name="Tabela18" displayName="Tabela18" ref="A1:G22" totalsRowShown="0" headerRowDxfId="11" dataDxfId="9" headerRowBorderDxfId="10" tableBorderDxfId="8" totalsRowBorderDxfId="7">
  <sortState ref="A2:H22">
    <sortCondition ref="A1:A22"/>
  </sortState>
  <tableColumns count="7">
    <tableColumn id="1" name="Reference Label" dataDxfId="6"/>
    <tableColumn id="2" name="Title" dataDxfId="5"/>
    <tableColumn id="3" name="Q1" dataDxfId="4"/>
    <tableColumn id="4" name="Q2" dataDxfId="3"/>
    <tableColumn id="5" name="Q3" dataDxfId="2"/>
    <tableColumn id="6" name="Q4" dataDxfId="1"/>
    <tableColumn id="7" name="Q5" dataDxfId="0"/>
  </tableColumns>
  <tableStyleInfo name="TableStyleMedium2" showFirstColumn="0" showLastColumn="0" showRowStripes="1" showColumnStripes="0"/>
</table>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1.xml"/><Relationship Id="rId1" Type="http://schemas.openxmlformats.org/officeDocument/2006/relationships/printerSettings" Target="../printerSettings/printerSettings5.bin"/><Relationship Id="rId4" Type="http://schemas.openxmlformats.org/officeDocument/2006/relationships/comments" Target="../comments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53"/>
  <sheetViews>
    <sheetView zoomScale="85" zoomScaleNormal="85" workbookViewId="0">
      <selection activeCell="B234" sqref="B234"/>
    </sheetView>
  </sheetViews>
  <sheetFormatPr defaultRowHeight="12.75" x14ac:dyDescent="0.2"/>
  <cols>
    <col min="1" max="1" width="4.42578125" style="24" customWidth="1"/>
    <col min="2" max="2" width="8.5703125" style="26" customWidth="1"/>
    <col min="3" max="3" width="11.7109375" style="1" bestFit="1" customWidth="1"/>
    <col min="4" max="4" width="32.7109375" style="1" customWidth="1"/>
    <col min="5" max="5" width="67.28515625" style="1" customWidth="1"/>
    <col min="6" max="6" width="7.42578125" style="26" customWidth="1"/>
    <col min="7" max="7" width="49.42578125" style="1" customWidth="1"/>
    <col min="8" max="8" width="9.140625" style="26" customWidth="1"/>
    <col min="9" max="9" width="9.140625" style="24"/>
    <col min="10" max="10" width="11" style="26" customWidth="1"/>
    <col min="11" max="11" width="10.5703125" style="26" customWidth="1"/>
    <col min="12" max="12" width="10.5703125" style="24" bestFit="1" customWidth="1"/>
    <col min="13" max="13" width="9.140625" style="24"/>
    <col min="14" max="14" width="12.5703125" style="24" customWidth="1"/>
    <col min="15" max="15" width="9.140625" style="24"/>
    <col min="16" max="16" width="9.5703125" style="24" bestFit="1" customWidth="1"/>
    <col min="17" max="17" width="9.140625" style="24"/>
    <col min="18" max="18" width="12.42578125" style="24" bestFit="1" customWidth="1"/>
    <col min="19" max="16384" width="9.140625" style="24"/>
  </cols>
  <sheetData>
    <row r="1" spans="1:12" s="27" customFormat="1" ht="25.5" x14ac:dyDescent="0.2">
      <c r="B1" s="29" t="s">
        <v>217</v>
      </c>
      <c r="C1" s="27" t="s">
        <v>16</v>
      </c>
      <c r="D1" s="27" t="s">
        <v>51</v>
      </c>
      <c r="E1" s="27" t="s">
        <v>15</v>
      </c>
      <c r="F1" s="29" t="s">
        <v>18</v>
      </c>
      <c r="G1" s="27" t="s">
        <v>701</v>
      </c>
      <c r="H1" s="29" t="s">
        <v>189</v>
      </c>
      <c r="I1" s="29" t="s">
        <v>19</v>
      </c>
      <c r="J1" s="29" t="s">
        <v>218</v>
      </c>
      <c r="K1" s="29" t="s">
        <v>699</v>
      </c>
      <c r="L1" s="29" t="s">
        <v>9</v>
      </c>
    </row>
    <row r="2" spans="1:12" s="27" customFormat="1" ht="38.25" x14ac:dyDescent="0.2">
      <c r="A2" s="25">
        <v>1</v>
      </c>
      <c r="B2" s="26">
        <v>1</v>
      </c>
      <c r="C2" s="25" t="s">
        <v>50</v>
      </c>
      <c r="D2" s="25" t="s">
        <v>251</v>
      </c>
      <c r="E2" s="25" t="s">
        <v>252</v>
      </c>
      <c r="F2" s="26">
        <v>1996</v>
      </c>
      <c r="G2" s="25" t="s">
        <v>253</v>
      </c>
      <c r="H2" s="28" t="s">
        <v>44</v>
      </c>
      <c r="I2" s="24">
        <v>10</v>
      </c>
      <c r="J2" s="28" t="s">
        <v>233</v>
      </c>
      <c r="K2" s="28"/>
      <c r="L2" s="28" t="s">
        <v>262</v>
      </c>
    </row>
    <row r="3" spans="1:12" s="44" customFormat="1" ht="38.25" x14ac:dyDescent="0.2">
      <c r="A3" s="44">
        <f>A2+1</f>
        <v>2</v>
      </c>
      <c r="B3" s="45">
        <v>2</v>
      </c>
      <c r="C3" s="13" t="s">
        <v>50</v>
      </c>
      <c r="D3" s="9" t="s">
        <v>131</v>
      </c>
      <c r="E3" s="9" t="s">
        <v>132</v>
      </c>
      <c r="F3" s="45">
        <v>1998</v>
      </c>
      <c r="G3" s="13" t="s">
        <v>133</v>
      </c>
      <c r="H3" s="46" t="s">
        <v>45</v>
      </c>
      <c r="I3" s="44">
        <v>7</v>
      </c>
      <c r="J3" s="46" t="s">
        <v>193</v>
      </c>
      <c r="K3" s="46" t="s">
        <v>10</v>
      </c>
      <c r="L3" s="45"/>
    </row>
    <row r="4" spans="1:12" s="44" customFormat="1" ht="38.25" x14ac:dyDescent="0.2">
      <c r="A4" s="44">
        <f t="shared" ref="A4:A67" si="0">A3+1</f>
        <v>3</v>
      </c>
      <c r="B4" s="45">
        <v>3</v>
      </c>
      <c r="C4" s="13" t="s">
        <v>50</v>
      </c>
      <c r="D4" s="9" t="s">
        <v>371</v>
      </c>
      <c r="E4" s="9" t="s">
        <v>372</v>
      </c>
      <c r="F4" s="45">
        <v>2000</v>
      </c>
      <c r="G4" s="13" t="s">
        <v>373</v>
      </c>
      <c r="H4" s="46" t="s">
        <v>44</v>
      </c>
      <c r="I4" s="44">
        <v>7</v>
      </c>
      <c r="J4" s="46" t="s">
        <v>192</v>
      </c>
      <c r="K4" s="46"/>
      <c r="L4" s="45"/>
    </row>
    <row r="5" spans="1:12" s="44" customFormat="1" ht="25.5" x14ac:dyDescent="0.2">
      <c r="A5" s="44">
        <f t="shared" si="0"/>
        <v>4</v>
      </c>
      <c r="B5" s="26">
        <v>4</v>
      </c>
      <c r="C5" s="25" t="s">
        <v>50</v>
      </c>
      <c r="D5" s="1" t="s">
        <v>128</v>
      </c>
      <c r="E5" s="1" t="s">
        <v>129</v>
      </c>
      <c r="F5" s="26">
        <v>2000</v>
      </c>
      <c r="G5" s="1" t="s">
        <v>130</v>
      </c>
      <c r="H5" s="28" t="s">
        <v>44</v>
      </c>
      <c r="I5" s="24">
        <v>10</v>
      </c>
      <c r="J5" s="28" t="s">
        <v>192</v>
      </c>
      <c r="K5" s="26"/>
      <c r="L5" s="28"/>
    </row>
    <row r="6" spans="1:12" ht="25.5" x14ac:dyDescent="0.2">
      <c r="A6" s="44">
        <f t="shared" si="0"/>
        <v>5</v>
      </c>
      <c r="B6" s="26">
        <v>5</v>
      </c>
      <c r="C6" s="25" t="s">
        <v>50</v>
      </c>
      <c r="D6" s="1" t="s">
        <v>388</v>
      </c>
      <c r="E6" s="1" t="s">
        <v>181</v>
      </c>
      <c r="F6" s="26">
        <v>2001</v>
      </c>
      <c r="G6" s="1" t="s">
        <v>389</v>
      </c>
      <c r="H6" s="28" t="s">
        <v>44</v>
      </c>
      <c r="I6" s="24">
        <v>4</v>
      </c>
      <c r="J6" s="28" t="s">
        <v>192</v>
      </c>
      <c r="L6" s="28" t="s">
        <v>390</v>
      </c>
    </row>
    <row r="7" spans="1:12" ht="38.25" x14ac:dyDescent="0.2">
      <c r="A7" s="44">
        <f t="shared" si="0"/>
        <v>6</v>
      </c>
      <c r="B7" s="26">
        <v>6</v>
      </c>
      <c r="C7" s="25" t="s">
        <v>50</v>
      </c>
      <c r="D7" s="1" t="s">
        <v>407</v>
      </c>
      <c r="E7" s="1" t="s">
        <v>408</v>
      </c>
      <c r="F7" s="26">
        <v>2004</v>
      </c>
      <c r="G7" s="1" t="s">
        <v>409</v>
      </c>
      <c r="H7" s="28" t="s">
        <v>44</v>
      </c>
      <c r="I7" s="24">
        <v>2</v>
      </c>
      <c r="J7" s="28" t="s">
        <v>193</v>
      </c>
      <c r="K7" s="28" t="s">
        <v>14</v>
      </c>
      <c r="L7" s="26"/>
    </row>
    <row r="8" spans="1:12" ht="25.5" x14ac:dyDescent="0.2">
      <c r="A8" s="44">
        <f t="shared" si="0"/>
        <v>7</v>
      </c>
      <c r="B8" s="26">
        <v>7</v>
      </c>
      <c r="C8" s="25" t="s">
        <v>50</v>
      </c>
      <c r="D8" s="1" t="s">
        <v>125</v>
      </c>
      <c r="E8" s="1" t="s">
        <v>126</v>
      </c>
      <c r="F8" s="26">
        <v>2005</v>
      </c>
      <c r="G8" s="1" t="s">
        <v>127</v>
      </c>
      <c r="H8" s="28" t="s">
        <v>44</v>
      </c>
      <c r="I8" s="24">
        <v>2</v>
      </c>
      <c r="J8" s="28" t="s">
        <v>193</v>
      </c>
      <c r="K8" s="28" t="s">
        <v>14</v>
      </c>
      <c r="L8" s="28" t="s">
        <v>232</v>
      </c>
    </row>
    <row r="9" spans="1:12" ht="25.5" x14ac:dyDescent="0.2">
      <c r="A9" s="44">
        <f t="shared" si="0"/>
        <v>8</v>
      </c>
      <c r="B9" s="45">
        <v>8</v>
      </c>
      <c r="C9" s="13" t="s">
        <v>50</v>
      </c>
      <c r="D9" s="9" t="s">
        <v>374</v>
      </c>
      <c r="E9" s="9" t="s">
        <v>375</v>
      </c>
      <c r="F9" s="45">
        <v>2006</v>
      </c>
      <c r="G9" s="9" t="s">
        <v>376</v>
      </c>
      <c r="H9" s="46" t="s">
        <v>44</v>
      </c>
      <c r="I9" s="44">
        <v>9</v>
      </c>
      <c r="J9" s="46" t="s">
        <v>192</v>
      </c>
      <c r="K9" s="45"/>
      <c r="L9" s="45"/>
    </row>
    <row r="10" spans="1:12" ht="25.5" x14ac:dyDescent="0.2">
      <c r="A10" s="44">
        <f t="shared" si="0"/>
        <v>9</v>
      </c>
      <c r="B10" s="26">
        <v>9</v>
      </c>
      <c r="C10" s="25" t="s">
        <v>50</v>
      </c>
      <c r="D10" s="1" t="s">
        <v>122</v>
      </c>
      <c r="E10" s="1" t="s">
        <v>123</v>
      </c>
      <c r="F10" s="26">
        <v>2007</v>
      </c>
      <c r="G10" s="1" t="s">
        <v>124</v>
      </c>
      <c r="H10" s="28" t="s">
        <v>44</v>
      </c>
      <c r="I10" s="24">
        <v>5</v>
      </c>
      <c r="J10" s="28" t="s">
        <v>192</v>
      </c>
      <c r="L10" s="26"/>
    </row>
    <row r="11" spans="1:12" ht="25.5" x14ac:dyDescent="0.2">
      <c r="A11" s="44">
        <f t="shared" si="0"/>
        <v>10</v>
      </c>
      <c r="B11" s="49">
        <v>10</v>
      </c>
      <c r="C11" s="25" t="s">
        <v>50</v>
      </c>
      <c r="D11" s="1" t="s">
        <v>119</v>
      </c>
      <c r="E11" s="1" t="s">
        <v>120</v>
      </c>
      <c r="F11" s="26">
        <v>2008</v>
      </c>
      <c r="G11" s="1" t="s">
        <v>121</v>
      </c>
      <c r="H11" s="28" t="s">
        <v>44</v>
      </c>
      <c r="I11" s="24">
        <v>4</v>
      </c>
      <c r="J11" s="26" t="s">
        <v>192</v>
      </c>
      <c r="K11" s="29"/>
      <c r="L11" s="29"/>
    </row>
    <row r="12" spans="1:12" ht="38.25" x14ac:dyDescent="0.2">
      <c r="A12" s="44">
        <f t="shared" si="0"/>
        <v>11</v>
      </c>
      <c r="B12" s="26">
        <v>11</v>
      </c>
      <c r="C12" s="25" t="s">
        <v>50</v>
      </c>
      <c r="D12" s="1" t="s">
        <v>116</v>
      </c>
      <c r="E12" s="1" t="s">
        <v>117</v>
      </c>
      <c r="F12" s="26">
        <v>2009</v>
      </c>
      <c r="G12" s="1" t="s">
        <v>118</v>
      </c>
      <c r="H12" s="28" t="s">
        <v>44</v>
      </c>
      <c r="I12" s="24">
        <v>12</v>
      </c>
      <c r="J12" s="26" t="s">
        <v>192</v>
      </c>
      <c r="L12" s="26"/>
    </row>
    <row r="13" spans="1:12" ht="25.5" x14ac:dyDescent="0.2">
      <c r="A13" s="44">
        <f t="shared" si="0"/>
        <v>12</v>
      </c>
      <c r="B13" s="45">
        <v>12</v>
      </c>
      <c r="C13" s="25" t="s">
        <v>50</v>
      </c>
      <c r="D13" s="1" t="s">
        <v>111</v>
      </c>
      <c r="E13" s="1" t="s">
        <v>7</v>
      </c>
      <c r="F13" s="26">
        <v>2010</v>
      </c>
      <c r="G13" s="1" t="s">
        <v>112</v>
      </c>
      <c r="H13" s="28" t="s">
        <v>44</v>
      </c>
      <c r="I13" s="24">
        <v>8</v>
      </c>
      <c r="J13" s="28" t="s">
        <v>192</v>
      </c>
      <c r="K13" s="45"/>
      <c r="L13" s="45"/>
    </row>
    <row r="14" spans="1:12" ht="25.5" x14ac:dyDescent="0.2">
      <c r="A14" s="44">
        <f t="shared" si="0"/>
        <v>13</v>
      </c>
      <c r="B14" s="26">
        <v>13</v>
      </c>
      <c r="C14" s="25" t="s">
        <v>50</v>
      </c>
      <c r="D14" s="1" t="s">
        <v>113</v>
      </c>
      <c r="E14" s="1" t="s">
        <v>114</v>
      </c>
      <c r="F14" s="26">
        <v>2010</v>
      </c>
      <c r="G14" s="1" t="s">
        <v>115</v>
      </c>
      <c r="H14" s="28" t="s">
        <v>44</v>
      </c>
      <c r="I14" s="24">
        <v>8</v>
      </c>
      <c r="J14" s="28" t="s">
        <v>192</v>
      </c>
      <c r="L14" s="28" t="s">
        <v>224</v>
      </c>
    </row>
    <row r="15" spans="1:12" ht="38.25" x14ac:dyDescent="0.2">
      <c r="A15" s="44">
        <f t="shared" si="0"/>
        <v>14</v>
      </c>
      <c r="B15" s="26">
        <v>14</v>
      </c>
      <c r="C15" s="25" t="s">
        <v>50</v>
      </c>
      <c r="D15" s="1" t="s">
        <v>108</v>
      </c>
      <c r="E15" s="1" t="s">
        <v>109</v>
      </c>
      <c r="F15" s="26">
        <v>2010</v>
      </c>
      <c r="G15" s="1" t="s">
        <v>110</v>
      </c>
      <c r="H15" s="28" t="s">
        <v>44</v>
      </c>
      <c r="I15" s="24">
        <v>3</v>
      </c>
      <c r="J15" s="28" t="s">
        <v>192</v>
      </c>
      <c r="K15" s="28"/>
      <c r="L15" s="26"/>
    </row>
    <row r="16" spans="1:12" ht="25.5" x14ac:dyDescent="0.2">
      <c r="A16" s="44">
        <f t="shared" si="0"/>
        <v>15</v>
      </c>
      <c r="B16" s="26">
        <v>15</v>
      </c>
      <c r="C16" s="25" t="s">
        <v>50</v>
      </c>
      <c r="D16" s="1" t="s">
        <v>377</v>
      </c>
      <c r="E16" s="1" t="s">
        <v>378</v>
      </c>
      <c r="F16" s="26">
        <v>2011</v>
      </c>
      <c r="G16" s="1" t="s">
        <v>379</v>
      </c>
      <c r="H16" s="28" t="s">
        <v>44</v>
      </c>
      <c r="I16" s="24">
        <v>10</v>
      </c>
      <c r="J16" s="28" t="s">
        <v>192</v>
      </c>
      <c r="L16" s="28" t="s">
        <v>380</v>
      </c>
    </row>
    <row r="17" spans="1:12" ht="25.5" x14ac:dyDescent="0.2">
      <c r="A17" s="44">
        <f t="shared" si="0"/>
        <v>16</v>
      </c>
      <c r="B17" s="26">
        <v>16</v>
      </c>
      <c r="C17" s="25" t="s">
        <v>50</v>
      </c>
      <c r="D17" s="25" t="s">
        <v>397</v>
      </c>
      <c r="E17" s="25" t="s">
        <v>398</v>
      </c>
      <c r="F17" s="26">
        <v>2011</v>
      </c>
      <c r="G17" s="25" t="s">
        <v>399</v>
      </c>
      <c r="H17" s="28" t="s">
        <v>44</v>
      </c>
      <c r="I17" s="24">
        <v>10</v>
      </c>
      <c r="J17" s="28" t="s">
        <v>192</v>
      </c>
      <c r="K17" s="28"/>
      <c r="L17" s="28"/>
    </row>
    <row r="18" spans="1:12" ht="38.25" x14ac:dyDescent="0.2">
      <c r="A18" s="44">
        <f t="shared" si="0"/>
        <v>17</v>
      </c>
      <c r="B18" s="45">
        <v>17</v>
      </c>
      <c r="C18" s="13" t="s">
        <v>50</v>
      </c>
      <c r="D18" s="9" t="s">
        <v>105</v>
      </c>
      <c r="E18" s="9" t="s">
        <v>106</v>
      </c>
      <c r="F18" s="45">
        <v>2013</v>
      </c>
      <c r="G18" s="9" t="s">
        <v>107</v>
      </c>
      <c r="H18" s="46" t="s">
        <v>44</v>
      </c>
      <c r="I18" s="44">
        <v>10</v>
      </c>
      <c r="J18" s="46" t="s">
        <v>192</v>
      </c>
      <c r="K18" s="45"/>
      <c r="L18" s="45"/>
    </row>
    <row r="19" spans="1:12" ht="38.25" x14ac:dyDescent="0.2">
      <c r="A19" s="44">
        <f t="shared" si="0"/>
        <v>18</v>
      </c>
      <c r="B19" s="26">
        <v>18</v>
      </c>
      <c r="C19" s="25" t="s">
        <v>50</v>
      </c>
      <c r="D19" s="1" t="s">
        <v>404</v>
      </c>
      <c r="E19" s="1" t="s">
        <v>405</v>
      </c>
      <c r="F19" s="26">
        <v>2013</v>
      </c>
      <c r="G19" s="1" t="s">
        <v>406</v>
      </c>
      <c r="H19" s="28" t="s">
        <v>44</v>
      </c>
      <c r="I19" s="24">
        <v>5</v>
      </c>
      <c r="J19" s="28" t="s">
        <v>192</v>
      </c>
      <c r="L19" s="26"/>
    </row>
    <row r="20" spans="1:12" ht="25.5" x14ac:dyDescent="0.2">
      <c r="A20" s="44">
        <f t="shared" si="0"/>
        <v>19</v>
      </c>
      <c r="B20" s="26">
        <v>19</v>
      </c>
      <c r="C20" s="25" t="s">
        <v>50</v>
      </c>
      <c r="D20" s="1" t="s">
        <v>102</v>
      </c>
      <c r="E20" s="1" t="s">
        <v>103</v>
      </c>
      <c r="F20" s="26">
        <v>2014</v>
      </c>
      <c r="G20" s="1" t="s">
        <v>104</v>
      </c>
      <c r="H20" s="28" t="s">
        <v>44</v>
      </c>
      <c r="I20" s="24">
        <v>10</v>
      </c>
      <c r="J20" s="28" t="s">
        <v>192</v>
      </c>
      <c r="L20" s="28" t="s">
        <v>219</v>
      </c>
    </row>
    <row r="21" spans="1:12" ht="38.25" x14ac:dyDescent="0.2">
      <c r="A21" s="44">
        <f t="shared" si="0"/>
        <v>20</v>
      </c>
      <c r="B21" s="26">
        <v>20</v>
      </c>
      <c r="C21" s="25" t="s">
        <v>50</v>
      </c>
      <c r="D21" s="1" t="s">
        <v>97</v>
      </c>
      <c r="E21" s="1" t="s">
        <v>8</v>
      </c>
      <c r="F21" s="26">
        <v>2014</v>
      </c>
      <c r="G21" s="1" t="s">
        <v>98</v>
      </c>
      <c r="H21" s="28" t="s">
        <v>44</v>
      </c>
      <c r="I21" s="24">
        <v>4</v>
      </c>
      <c r="J21" s="28" t="s">
        <v>191</v>
      </c>
      <c r="L21" s="28" t="s">
        <v>387</v>
      </c>
    </row>
    <row r="22" spans="1:12" ht="25.5" x14ac:dyDescent="0.2">
      <c r="A22" s="44">
        <f t="shared" si="0"/>
        <v>21</v>
      </c>
      <c r="B22" s="26">
        <v>21</v>
      </c>
      <c r="C22" s="25" t="s">
        <v>50</v>
      </c>
      <c r="D22" s="1" t="s">
        <v>99</v>
      </c>
      <c r="E22" s="1" t="s">
        <v>100</v>
      </c>
      <c r="F22" s="26">
        <v>2014</v>
      </c>
      <c r="G22" s="1" t="s">
        <v>101</v>
      </c>
      <c r="H22" s="28" t="s">
        <v>44</v>
      </c>
      <c r="I22" s="24">
        <v>6</v>
      </c>
      <c r="J22" s="26" t="s">
        <v>192</v>
      </c>
      <c r="L22" s="26"/>
    </row>
    <row r="23" spans="1:12" ht="38.25" x14ac:dyDescent="0.2">
      <c r="A23" s="44">
        <f t="shared" si="0"/>
        <v>22</v>
      </c>
      <c r="B23" s="26">
        <v>22</v>
      </c>
      <c r="C23" s="25" t="s">
        <v>50</v>
      </c>
      <c r="D23" s="1" t="s">
        <v>381</v>
      </c>
      <c r="E23" s="1" t="s">
        <v>382</v>
      </c>
      <c r="F23" s="26">
        <v>2015</v>
      </c>
      <c r="G23" s="1" t="s">
        <v>383</v>
      </c>
      <c r="H23" s="28" t="s">
        <v>44</v>
      </c>
      <c r="I23" s="24">
        <v>8</v>
      </c>
      <c r="J23" s="28" t="s">
        <v>192</v>
      </c>
      <c r="L23" s="28"/>
    </row>
    <row r="24" spans="1:12" ht="38.25" x14ac:dyDescent="0.2">
      <c r="A24" s="44">
        <f t="shared" si="0"/>
        <v>23</v>
      </c>
      <c r="B24" s="26">
        <v>23</v>
      </c>
      <c r="C24" s="25" t="s">
        <v>50</v>
      </c>
      <c r="D24" s="25" t="s">
        <v>243</v>
      </c>
      <c r="E24" s="25" t="s">
        <v>244</v>
      </c>
      <c r="F24" s="26">
        <v>2015</v>
      </c>
      <c r="G24" s="25" t="s">
        <v>245</v>
      </c>
      <c r="H24" s="28" t="s">
        <v>44</v>
      </c>
      <c r="I24" s="24">
        <v>6</v>
      </c>
      <c r="J24" s="28" t="s">
        <v>192</v>
      </c>
      <c r="L24" s="28" t="s">
        <v>264</v>
      </c>
    </row>
    <row r="25" spans="1:12" ht="38.25" x14ac:dyDescent="0.2">
      <c r="A25" s="44">
        <f t="shared" si="0"/>
        <v>24</v>
      </c>
      <c r="B25" s="26">
        <v>24</v>
      </c>
      <c r="C25" s="25" t="s">
        <v>50</v>
      </c>
      <c r="D25" s="25" t="s">
        <v>243</v>
      </c>
      <c r="E25" s="25" t="s">
        <v>246</v>
      </c>
      <c r="F25" s="26">
        <v>2015</v>
      </c>
      <c r="G25" s="25" t="s">
        <v>247</v>
      </c>
      <c r="H25" s="28" t="s">
        <v>44</v>
      </c>
      <c r="I25" s="24">
        <v>6</v>
      </c>
      <c r="J25" s="28" t="s">
        <v>192</v>
      </c>
      <c r="K25" s="28"/>
      <c r="L25" s="26"/>
    </row>
    <row r="26" spans="1:12" ht="38.25" x14ac:dyDescent="0.2">
      <c r="A26" s="44">
        <f t="shared" si="0"/>
        <v>25</v>
      </c>
      <c r="B26" s="26">
        <v>25</v>
      </c>
      <c r="C26" s="25" t="s">
        <v>50</v>
      </c>
      <c r="D26" s="1" t="s">
        <v>400</v>
      </c>
      <c r="E26" s="1" t="s">
        <v>401</v>
      </c>
      <c r="F26" s="26">
        <v>2015</v>
      </c>
      <c r="G26" s="1" t="s">
        <v>402</v>
      </c>
      <c r="H26" s="28" t="s">
        <v>44</v>
      </c>
      <c r="I26" s="24">
        <v>7</v>
      </c>
      <c r="J26" s="28" t="s">
        <v>191</v>
      </c>
      <c r="L26" s="28" t="s">
        <v>403</v>
      </c>
    </row>
    <row r="27" spans="1:12" ht="25.5" x14ac:dyDescent="0.2">
      <c r="A27" s="44">
        <f t="shared" si="0"/>
        <v>26</v>
      </c>
      <c r="B27" s="26">
        <v>26</v>
      </c>
      <c r="C27" s="25" t="s">
        <v>50</v>
      </c>
      <c r="D27" s="1" t="s">
        <v>384</v>
      </c>
      <c r="E27" s="1" t="s">
        <v>385</v>
      </c>
      <c r="F27" s="26">
        <v>2016</v>
      </c>
      <c r="G27" s="1" t="s">
        <v>386</v>
      </c>
      <c r="H27" s="28" t="s">
        <v>45</v>
      </c>
      <c r="I27" s="24">
        <v>12</v>
      </c>
      <c r="J27" s="28" t="s">
        <v>192</v>
      </c>
      <c r="L27" s="28"/>
    </row>
    <row r="28" spans="1:12" ht="25.5" x14ac:dyDescent="0.2">
      <c r="A28" s="44">
        <f t="shared" si="0"/>
        <v>27</v>
      </c>
      <c r="B28" s="26">
        <v>27</v>
      </c>
      <c r="C28" s="25" t="s">
        <v>50</v>
      </c>
      <c r="D28" s="1" t="s">
        <v>394</v>
      </c>
      <c r="E28" s="1" t="s">
        <v>395</v>
      </c>
      <c r="F28" s="26">
        <v>2016</v>
      </c>
      <c r="G28" s="1" t="s">
        <v>396</v>
      </c>
      <c r="H28" s="28" t="s">
        <v>44</v>
      </c>
      <c r="I28" s="24">
        <v>8</v>
      </c>
      <c r="J28" s="28" t="s">
        <v>192</v>
      </c>
      <c r="L28" s="28"/>
    </row>
    <row r="29" spans="1:12" ht="25.5" x14ac:dyDescent="0.2">
      <c r="A29" s="44">
        <f t="shared" si="0"/>
        <v>28</v>
      </c>
      <c r="B29" s="26">
        <v>28</v>
      </c>
      <c r="C29" s="25" t="s">
        <v>50</v>
      </c>
      <c r="D29" s="1" t="s">
        <v>94</v>
      </c>
      <c r="E29" s="1" t="s">
        <v>95</v>
      </c>
      <c r="F29" s="26">
        <v>2016</v>
      </c>
      <c r="G29" s="1" t="s">
        <v>96</v>
      </c>
      <c r="H29" s="28" t="s">
        <v>44</v>
      </c>
      <c r="I29" s="24">
        <v>4</v>
      </c>
      <c r="J29" s="28" t="s">
        <v>192</v>
      </c>
      <c r="L29" s="26"/>
    </row>
    <row r="30" spans="1:12" ht="38.25" x14ac:dyDescent="0.2">
      <c r="A30" s="44">
        <f t="shared" si="0"/>
        <v>29</v>
      </c>
      <c r="B30" s="26">
        <v>29</v>
      </c>
      <c r="C30" s="25" t="s">
        <v>50</v>
      </c>
      <c r="D30" s="1" t="s">
        <v>391</v>
      </c>
      <c r="E30" s="1" t="s">
        <v>392</v>
      </c>
      <c r="F30" s="26">
        <v>2017</v>
      </c>
      <c r="G30" s="1" t="s">
        <v>393</v>
      </c>
      <c r="H30" s="28" t="s">
        <v>44</v>
      </c>
      <c r="I30" s="24">
        <v>5</v>
      </c>
      <c r="J30" s="28" t="s">
        <v>192</v>
      </c>
      <c r="L30" s="28"/>
    </row>
    <row r="31" spans="1:12" ht="38.25" x14ac:dyDescent="0.2">
      <c r="A31" s="44">
        <f t="shared" si="0"/>
        <v>30</v>
      </c>
      <c r="B31" s="26">
        <v>30</v>
      </c>
      <c r="C31" s="25" t="s">
        <v>50</v>
      </c>
      <c r="D31" s="1" t="s">
        <v>52</v>
      </c>
      <c r="E31" s="1" t="s">
        <v>23</v>
      </c>
      <c r="F31" s="26">
        <v>2018</v>
      </c>
      <c r="G31" s="25" t="s">
        <v>93</v>
      </c>
      <c r="H31" s="28" t="s">
        <v>44</v>
      </c>
      <c r="I31" s="24">
        <v>4</v>
      </c>
      <c r="J31" s="28" t="s">
        <v>191</v>
      </c>
      <c r="L31" s="28" t="s">
        <v>222</v>
      </c>
    </row>
    <row r="32" spans="1:12" ht="38.25" x14ac:dyDescent="0.2">
      <c r="A32" s="44">
        <f t="shared" si="0"/>
        <v>31</v>
      </c>
      <c r="B32" s="26">
        <v>31</v>
      </c>
      <c r="C32" s="25" t="s">
        <v>48</v>
      </c>
      <c r="D32" s="1" t="s">
        <v>453</v>
      </c>
      <c r="E32" s="1" t="s">
        <v>454</v>
      </c>
      <c r="F32" s="26">
        <v>1992</v>
      </c>
      <c r="G32" s="25" t="s">
        <v>455</v>
      </c>
      <c r="H32" s="28" t="s">
        <v>44</v>
      </c>
      <c r="I32" s="24">
        <v>4</v>
      </c>
      <c r="J32" s="28" t="s">
        <v>193</v>
      </c>
      <c r="K32" s="28" t="s">
        <v>10</v>
      </c>
      <c r="L32" s="28" t="s">
        <v>456</v>
      </c>
    </row>
    <row r="33" spans="1:12" ht="25.5" x14ac:dyDescent="0.2">
      <c r="A33" s="44">
        <f t="shared" si="0"/>
        <v>32</v>
      </c>
      <c r="B33" s="26">
        <v>32</v>
      </c>
      <c r="C33" s="25" t="s">
        <v>48</v>
      </c>
      <c r="D33" s="1" t="s">
        <v>495</v>
      </c>
      <c r="E33" s="1" t="s">
        <v>496</v>
      </c>
      <c r="F33" s="26">
        <v>1995</v>
      </c>
      <c r="G33" s="25" t="s">
        <v>497</v>
      </c>
      <c r="H33" s="28" t="s">
        <v>44</v>
      </c>
      <c r="I33" s="24">
        <v>10</v>
      </c>
      <c r="J33" s="28" t="s">
        <v>192</v>
      </c>
      <c r="K33" s="28"/>
      <c r="L33" s="28" t="s">
        <v>498</v>
      </c>
    </row>
    <row r="34" spans="1:12" ht="25.5" x14ac:dyDescent="0.2">
      <c r="A34" s="44">
        <f t="shared" si="0"/>
        <v>33</v>
      </c>
      <c r="B34" s="26">
        <v>33</v>
      </c>
      <c r="C34" s="25" t="s">
        <v>48</v>
      </c>
      <c r="D34" s="1" t="s">
        <v>153</v>
      </c>
      <c r="E34" s="1" t="s">
        <v>154</v>
      </c>
      <c r="F34" s="26">
        <v>1996</v>
      </c>
      <c r="G34" s="25" t="s">
        <v>158</v>
      </c>
      <c r="H34" s="28" t="s">
        <v>45</v>
      </c>
      <c r="I34" s="24">
        <v>24</v>
      </c>
      <c r="J34" s="28" t="s">
        <v>193</v>
      </c>
      <c r="K34" s="28" t="s">
        <v>10</v>
      </c>
      <c r="L34" s="28"/>
    </row>
    <row r="35" spans="1:12" ht="38.25" x14ac:dyDescent="0.2">
      <c r="A35" s="44">
        <f t="shared" si="0"/>
        <v>34</v>
      </c>
      <c r="B35" s="26">
        <v>34</v>
      </c>
      <c r="C35" s="25" t="s">
        <v>48</v>
      </c>
      <c r="D35" s="25" t="s">
        <v>251</v>
      </c>
      <c r="E35" s="25" t="s">
        <v>252</v>
      </c>
      <c r="F35" s="26">
        <v>1996</v>
      </c>
      <c r="G35" s="25" t="s">
        <v>253</v>
      </c>
      <c r="H35" s="28" t="s">
        <v>44</v>
      </c>
      <c r="I35" s="24">
        <v>10</v>
      </c>
      <c r="J35" s="28" t="s">
        <v>233</v>
      </c>
      <c r="K35" s="28"/>
      <c r="L35" s="28" t="s">
        <v>262</v>
      </c>
    </row>
    <row r="36" spans="1:12" ht="25.5" x14ac:dyDescent="0.2">
      <c r="A36" s="44">
        <f t="shared" si="0"/>
        <v>35</v>
      </c>
      <c r="B36" s="26">
        <v>35</v>
      </c>
      <c r="C36" s="25" t="s">
        <v>48</v>
      </c>
      <c r="D36" s="1" t="s">
        <v>150</v>
      </c>
      <c r="E36" s="1" t="s">
        <v>151</v>
      </c>
      <c r="F36" s="26">
        <v>1998</v>
      </c>
      <c r="G36" s="25" t="s">
        <v>152</v>
      </c>
      <c r="H36" s="28" t="s">
        <v>45</v>
      </c>
      <c r="I36" s="24">
        <v>9</v>
      </c>
      <c r="J36" s="28" t="s">
        <v>233</v>
      </c>
      <c r="K36" s="28"/>
      <c r="L36" s="28" t="s">
        <v>228</v>
      </c>
    </row>
    <row r="37" spans="1:12" ht="25.5" x14ac:dyDescent="0.2">
      <c r="A37" s="44">
        <f t="shared" si="0"/>
        <v>36</v>
      </c>
      <c r="B37" s="26">
        <v>36</v>
      </c>
      <c r="C37" s="25" t="s">
        <v>48</v>
      </c>
      <c r="D37" s="1" t="s">
        <v>84</v>
      </c>
      <c r="E37" s="1" t="s">
        <v>510</v>
      </c>
      <c r="F37" s="26">
        <v>2000</v>
      </c>
      <c r="G37" s="25" t="s">
        <v>511</v>
      </c>
      <c r="H37" s="28" t="s">
        <v>44</v>
      </c>
      <c r="I37" s="24">
        <v>8</v>
      </c>
      <c r="J37" s="28" t="s">
        <v>233</v>
      </c>
      <c r="K37" s="28"/>
      <c r="L37" s="28" t="s">
        <v>512</v>
      </c>
    </row>
    <row r="38" spans="1:12" ht="25.5" x14ac:dyDescent="0.2">
      <c r="A38" s="44">
        <f t="shared" si="0"/>
        <v>37</v>
      </c>
      <c r="B38" s="26">
        <v>37</v>
      </c>
      <c r="C38" s="25" t="s">
        <v>48</v>
      </c>
      <c r="D38" s="1" t="s">
        <v>438</v>
      </c>
      <c r="E38" s="1" t="s">
        <v>439</v>
      </c>
      <c r="F38" s="26">
        <v>2001</v>
      </c>
      <c r="G38" s="25" t="s">
        <v>440</v>
      </c>
      <c r="H38" s="28" t="s">
        <v>45</v>
      </c>
      <c r="I38" s="24">
        <v>7</v>
      </c>
      <c r="J38" s="28" t="s">
        <v>233</v>
      </c>
      <c r="K38" s="28"/>
      <c r="L38" s="28" t="s">
        <v>441</v>
      </c>
    </row>
    <row r="39" spans="1:12" ht="25.5" x14ac:dyDescent="0.2">
      <c r="A39" s="44">
        <f t="shared" si="0"/>
        <v>38</v>
      </c>
      <c r="B39" s="26">
        <v>38</v>
      </c>
      <c r="C39" s="25" t="s">
        <v>48</v>
      </c>
      <c r="D39" s="1" t="s">
        <v>210</v>
      </c>
      <c r="E39" s="1" t="s">
        <v>211</v>
      </c>
      <c r="F39" s="26">
        <v>2001</v>
      </c>
      <c r="G39" s="25" t="s">
        <v>212</v>
      </c>
      <c r="H39" s="28" t="s">
        <v>44</v>
      </c>
      <c r="I39" s="24">
        <v>5</v>
      </c>
      <c r="J39" s="28" t="s">
        <v>192</v>
      </c>
      <c r="K39" s="28"/>
      <c r="L39" s="28" t="s">
        <v>503</v>
      </c>
    </row>
    <row r="40" spans="1:12" ht="25.5" x14ac:dyDescent="0.2">
      <c r="A40" s="44">
        <f t="shared" si="0"/>
        <v>39</v>
      </c>
      <c r="B40" s="26">
        <v>39</v>
      </c>
      <c r="C40" s="25" t="s">
        <v>48</v>
      </c>
      <c r="D40" s="1" t="s">
        <v>148</v>
      </c>
      <c r="E40" s="1" t="s">
        <v>149</v>
      </c>
      <c r="F40" s="26">
        <v>2002</v>
      </c>
      <c r="G40" s="25" t="s">
        <v>216</v>
      </c>
      <c r="H40" s="28" t="s">
        <v>44</v>
      </c>
      <c r="I40" s="24">
        <v>10</v>
      </c>
      <c r="J40" s="28" t="s">
        <v>233</v>
      </c>
      <c r="K40" s="28"/>
      <c r="L40" s="28" t="s">
        <v>260</v>
      </c>
    </row>
    <row r="41" spans="1:12" ht="25.5" x14ac:dyDescent="0.2">
      <c r="A41" s="44">
        <f t="shared" si="0"/>
        <v>40</v>
      </c>
      <c r="B41" s="26">
        <v>40</v>
      </c>
      <c r="C41" s="25" t="s">
        <v>48</v>
      </c>
      <c r="D41" s="1" t="s">
        <v>506</v>
      </c>
      <c r="E41" s="1" t="s">
        <v>507</v>
      </c>
      <c r="F41" s="26">
        <v>2002</v>
      </c>
      <c r="G41" s="25" t="s">
        <v>508</v>
      </c>
      <c r="H41" s="28" t="s">
        <v>45</v>
      </c>
      <c r="I41" s="24">
        <v>14</v>
      </c>
      <c r="J41" s="28" t="s">
        <v>191</v>
      </c>
      <c r="K41" s="28"/>
      <c r="L41" s="28" t="s">
        <v>509</v>
      </c>
    </row>
    <row r="42" spans="1:12" ht="25.5" x14ac:dyDescent="0.2">
      <c r="A42" s="44">
        <f t="shared" si="0"/>
        <v>41</v>
      </c>
      <c r="B42" s="26">
        <v>41</v>
      </c>
      <c r="C42" s="25" t="s">
        <v>48</v>
      </c>
      <c r="D42" s="1" t="s">
        <v>417</v>
      </c>
      <c r="E42" s="1" t="s">
        <v>418</v>
      </c>
      <c r="F42" s="26">
        <v>2003</v>
      </c>
      <c r="G42" s="25" t="s">
        <v>419</v>
      </c>
      <c r="H42" s="28" t="s">
        <v>45</v>
      </c>
      <c r="I42" s="24">
        <v>31</v>
      </c>
      <c r="J42" s="28" t="s">
        <v>192</v>
      </c>
      <c r="K42" s="28"/>
      <c r="L42" s="28"/>
    </row>
    <row r="43" spans="1:12" ht="25.5" x14ac:dyDescent="0.2">
      <c r="A43" s="44">
        <f t="shared" si="0"/>
        <v>42</v>
      </c>
      <c r="B43" s="26">
        <v>42</v>
      </c>
      <c r="C43" s="25" t="s">
        <v>48</v>
      </c>
      <c r="D43" s="1" t="s">
        <v>176</v>
      </c>
      <c r="E43" s="1" t="s">
        <v>177</v>
      </c>
      <c r="F43" s="26">
        <v>2003</v>
      </c>
      <c r="G43" s="25" t="s">
        <v>209</v>
      </c>
      <c r="H43" s="28" t="s">
        <v>44</v>
      </c>
      <c r="I43" s="24">
        <v>10</v>
      </c>
      <c r="J43" s="28" t="s">
        <v>233</v>
      </c>
      <c r="K43" s="28"/>
      <c r="L43" s="28" t="s">
        <v>261</v>
      </c>
    </row>
    <row r="44" spans="1:12" ht="25.5" x14ac:dyDescent="0.2">
      <c r="A44" s="44">
        <f t="shared" si="0"/>
        <v>43</v>
      </c>
      <c r="B44" s="26">
        <v>43</v>
      </c>
      <c r="C44" s="25" t="s">
        <v>48</v>
      </c>
      <c r="D44" s="1" t="s">
        <v>457</v>
      </c>
      <c r="E44" s="1" t="s">
        <v>458</v>
      </c>
      <c r="F44" s="26">
        <v>2003</v>
      </c>
      <c r="G44" s="25" t="s">
        <v>459</v>
      </c>
      <c r="H44" s="28" t="s">
        <v>44</v>
      </c>
      <c r="I44" s="24">
        <v>9</v>
      </c>
      <c r="J44" s="28" t="s">
        <v>233</v>
      </c>
      <c r="K44" s="28"/>
      <c r="L44" s="28" t="s">
        <v>460</v>
      </c>
    </row>
    <row r="45" spans="1:12" ht="38.25" x14ac:dyDescent="0.2">
      <c r="A45" s="44">
        <f t="shared" si="0"/>
        <v>44</v>
      </c>
      <c r="B45" s="26">
        <v>44</v>
      </c>
      <c r="C45" s="25" t="s">
        <v>48</v>
      </c>
      <c r="D45" s="1" t="s">
        <v>145</v>
      </c>
      <c r="E45" s="1" t="s">
        <v>146</v>
      </c>
      <c r="F45" s="26">
        <v>2004</v>
      </c>
      <c r="G45" s="25" t="s">
        <v>147</v>
      </c>
      <c r="H45" s="28" t="s">
        <v>44</v>
      </c>
      <c r="I45" s="24">
        <v>6</v>
      </c>
      <c r="J45" s="28" t="s">
        <v>192</v>
      </c>
      <c r="K45" s="28"/>
      <c r="L45" s="28" t="s">
        <v>231</v>
      </c>
    </row>
    <row r="46" spans="1:12" ht="38.25" x14ac:dyDescent="0.2">
      <c r="A46" s="44">
        <f t="shared" si="0"/>
        <v>45</v>
      </c>
      <c r="B46" s="26">
        <v>45</v>
      </c>
      <c r="C46" s="25" t="s">
        <v>48</v>
      </c>
      <c r="D46" s="1" t="s">
        <v>410</v>
      </c>
      <c r="E46" s="1" t="s">
        <v>411</v>
      </c>
      <c r="F46" s="26">
        <v>2005</v>
      </c>
      <c r="G46" s="25" t="s">
        <v>412</v>
      </c>
      <c r="H46" s="28" t="s">
        <v>45</v>
      </c>
      <c r="I46" s="24">
        <v>11</v>
      </c>
      <c r="J46" s="28" t="s">
        <v>192</v>
      </c>
      <c r="K46" s="28"/>
      <c r="L46" s="28"/>
    </row>
    <row r="47" spans="1:12" ht="25.5" x14ac:dyDescent="0.2">
      <c r="A47" s="44">
        <f t="shared" si="0"/>
        <v>46</v>
      </c>
      <c r="B47" s="26">
        <v>46</v>
      </c>
      <c r="C47" s="25" t="s">
        <v>48</v>
      </c>
      <c r="D47" s="1" t="s">
        <v>207</v>
      </c>
      <c r="E47" s="1" t="s">
        <v>208</v>
      </c>
      <c r="F47" s="26">
        <v>2005</v>
      </c>
      <c r="G47" s="25" t="s">
        <v>215</v>
      </c>
      <c r="H47" s="28" t="s">
        <v>45</v>
      </c>
      <c r="I47" s="24">
        <v>23</v>
      </c>
      <c r="J47" s="28" t="s">
        <v>192</v>
      </c>
      <c r="K47" s="28"/>
      <c r="L47" s="26"/>
    </row>
    <row r="48" spans="1:12" ht="25.5" x14ac:dyDescent="0.2">
      <c r="A48" s="44">
        <f t="shared" si="0"/>
        <v>47</v>
      </c>
      <c r="B48" s="26">
        <v>47</v>
      </c>
      <c r="C48" s="25" t="s">
        <v>48</v>
      </c>
      <c r="D48" s="1" t="s">
        <v>517</v>
      </c>
      <c r="E48" s="1" t="s">
        <v>518</v>
      </c>
      <c r="F48" s="26">
        <v>2005</v>
      </c>
      <c r="G48" s="25" t="s">
        <v>519</v>
      </c>
      <c r="H48" s="28" t="s">
        <v>45</v>
      </c>
      <c r="I48" s="24">
        <v>3</v>
      </c>
      <c r="J48" s="28" t="s">
        <v>192</v>
      </c>
      <c r="K48" s="28"/>
      <c r="L48" s="28" t="s">
        <v>520</v>
      </c>
    </row>
    <row r="49" spans="1:12" ht="25.5" x14ac:dyDescent="0.2">
      <c r="A49" s="44">
        <f t="shared" si="0"/>
        <v>48</v>
      </c>
      <c r="B49" s="26">
        <v>48</v>
      </c>
      <c r="C49" s="25" t="s">
        <v>48</v>
      </c>
      <c r="D49" s="1" t="s">
        <v>79</v>
      </c>
      <c r="E49" s="1" t="s">
        <v>27</v>
      </c>
      <c r="F49" s="26">
        <v>2005</v>
      </c>
      <c r="G49" s="25" t="s">
        <v>157</v>
      </c>
      <c r="H49" s="28" t="s">
        <v>44</v>
      </c>
      <c r="I49" s="24">
        <v>10</v>
      </c>
      <c r="J49" s="28" t="s">
        <v>233</v>
      </c>
      <c r="K49" s="28"/>
      <c r="L49" s="28" t="s">
        <v>227</v>
      </c>
    </row>
    <row r="50" spans="1:12" ht="25.5" x14ac:dyDescent="0.2">
      <c r="A50" s="44">
        <f t="shared" si="0"/>
        <v>49</v>
      </c>
      <c r="B50" s="26">
        <v>49</v>
      </c>
      <c r="C50" s="25" t="s">
        <v>48</v>
      </c>
      <c r="D50" s="1" t="s">
        <v>424</v>
      </c>
      <c r="E50" s="1" t="s">
        <v>425</v>
      </c>
      <c r="F50" s="26">
        <v>2006</v>
      </c>
      <c r="G50" s="25" t="s">
        <v>426</v>
      </c>
      <c r="H50" s="28" t="s">
        <v>44</v>
      </c>
      <c r="I50" s="24">
        <v>10</v>
      </c>
      <c r="J50" s="28" t="s">
        <v>233</v>
      </c>
      <c r="K50" s="28"/>
      <c r="L50" s="28" t="s">
        <v>427</v>
      </c>
    </row>
    <row r="51" spans="1:12" ht="38.25" x14ac:dyDescent="0.2">
      <c r="A51" s="44">
        <f t="shared" si="0"/>
        <v>50</v>
      </c>
      <c r="B51" s="26">
        <v>50</v>
      </c>
      <c r="C51" s="25" t="s">
        <v>48</v>
      </c>
      <c r="D51" s="1" t="s">
        <v>428</v>
      </c>
      <c r="E51" s="1" t="s">
        <v>429</v>
      </c>
      <c r="F51" s="26">
        <v>2006</v>
      </c>
      <c r="G51" s="25" t="s">
        <v>430</v>
      </c>
      <c r="H51" s="28" t="s">
        <v>45</v>
      </c>
      <c r="I51" s="24">
        <v>16</v>
      </c>
      <c r="J51" s="28" t="s">
        <v>233</v>
      </c>
      <c r="K51" s="28"/>
      <c r="L51" s="26"/>
    </row>
    <row r="52" spans="1:12" ht="25.5" x14ac:dyDescent="0.2">
      <c r="A52" s="44">
        <f t="shared" si="0"/>
        <v>51</v>
      </c>
      <c r="B52" s="26">
        <v>51</v>
      </c>
      <c r="C52" s="25" t="s">
        <v>48</v>
      </c>
      <c r="D52" s="1" t="s">
        <v>205</v>
      </c>
      <c r="E52" s="1" t="s">
        <v>206</v>
      </c>
      <c r="F52" s="26">
        <v>2006</v>
      </c>
      <c r="G52" s="25" t="s">
        <v>214</v>
      </c>
      <c r="H52" s="28" t="s">
        <v>44</v>
      </c>
      <c r="I52" s="24">
        <v>22</v>
      </c>
      <c r="J52" s="28" t="s">
        <v>192</v>
      </c>
      <c r="K52" s="28"/>
      <c r="L52" s="26"/>
    </row>
    <row r="53" spans="1:12" ht="25.5" x14ac:dyDescent="0.2">
      <c r="A53" s="44">
        <f t="shared" si="0"/>
        <v>52</v>
      </c>
      <c r="B53" s="26">
        <v>52</v>
      </c>
      <c r="C53" s="25" t="s">
        <v>48</v>
      </c>
      <c r="D53" s="1" t="s">
        <v>491</v>
      </c>
      <c r="E53" s="1" t="s">
        <v>492</v>
      </c>
      <c r="F53" s="26">
        <v>2006</v>
      </c>
      <c r="G53" s="25" t="s">
        <v>493</v>
      </c>
      <c r="H53" s="28" t="s">
        <v>44</v>
      </c>
      <c r="I53" s="59"/>
      <c r="J53" s="28" t="s">
        <v>233</v>
      </c>
      <c r="K53" s="28"/>
      <c r="L53" s="28" t="s">
        <v>494</v>
      </c>
    </row>
    <row r="54" spans="1:12" ht="25.5" x14ac:dyDescent="0.2">
      <c r="A54" s="44">
        <f t="shared" si="0"/>
        <v>53</v>
      </c>
      <c r="B54" s="26">
        <v>53</v>
      </c>
      <c r="C54" s="25" t="s">
        <v>48</v>
      </c>
      <c r="D54" s="1" t="s">
        <v>201</v>
      </c>
      <c r="E54" s="1" t="s">
        <v>202</v>
      </c>
      <c r="F54" s="26">
        <v>2007</v>
      </c>
      <c r="G54" s="25" t="s">
        <v>203</v>
      </c>
      <c r="H54" s="28" t="s">
        <v>44</v>
      </c>
      <c r="I54" s="24">
        <v>10</v>
      </c>
      <c r="J54" s="28" t="s">
        <v>233</v>
      </c>
      <c r="K54" s="28"/>
      <c r="L54" s="28" t="s">
        <v>220</v>
      </c>
    </row>
    <row r="55" spans="1:12" ht="25.5" x14ac:dyDescent="0.2">
      <c r="A55" s="44">
        <f t="shared" si="0"/>
        <v>54</v>
      </c>
      <c r="B55" s="26">
        <v>54</v>
      </c>
      <c r="C55" s="25" t="s">
        <v>48</v>
      </c>
      <c r="D55" s="1" t="s">
        <v>169</v>
      </c>
      <c r="E55" s="1" t="s">
        <v>170</v>
      </c>
      <c r="F55" s="26">
        <v>2007</v>
      </c>
      <c r="G55" s="25" t="s">
        <v>200</v>
      </c>
      <c r="H55" s="28" t="s">
        <v>44</v>
      </c>
      <c r="I55" s="24">
        <v>10</v>
      </c>
      <c r="J55" s="28" t="s">
        <v>233</v>
      </c>
      <c r="K55" s="28"/>
      <c r="L55" s="28" t="s">
        <v>223</v>
      </c>
    </row>
    <row r="56" spans="1:12" ht="25.5" x14ac:dyDescent="0.2">
      <c r="A56" s="44">
        <f t="shared" si="0"/>
        <v>55</v>
      </c>
      <c r="B56" s="26">
        <v>55</v>
      </c>
      <c r="C56" s="25" t="s">
        <v>48</v>
      </c>
      <c r="D56" s="1" t="s">
        <v>474</v>
      </c>
      <c r="E56" s="1" t="s">
        <v>475</v>
      </c>
      <c r="F56" s="26">
        <v>2007</v>
      </c>
      <c r="G56" s="25" t="s">
        <v>476</v>
      </c>
      <c r="H56" s="28" t="s">
        <v>44</v>
      </c>
      <c r="I56" s="24">
        <v>10</v>
      </c>
      <c r="J56" s="28" t="s">
        <v>192</v>
      </c>
      <c r="K56" s="28"/>
      <c r="L56" s="28"/>
    </row>
    <row r="57" spans="1:12" ht="25.5" x14ac:dyDescent="0.2">
      <c r="A57" s="44">
        <f t="shared" si="0"/>
        <v>56</v>
      </c>
      <c r="B57" s="26">
        <v>56</v>
      </c>
      <c r="C57" s="25" t="s">
        <v>48</v>
      </c>
      <c r="D57" s="1" t="s">
        <v>72</v>
      </c>
      <c r="E57" s="1" t="s">
        <v>485</v>
      </c>
      <c r="F57" s="26">
        <v>2007</v>
      </c>
      <c r="G57" s="25" t="s">
        <v>486</v>
      </c>
      <c r="H57" s="28" t="s">
        <v>44</v>
      </c>
      <c r="I57" s="24">
        <v>15</v>
      </c>
      <c r="J57" s="28" t="s">
        <v>233</v>
      </c>
      <c r="K57" s="28"/>
      <c r="L57" s="28" t="s">
        <v>487</v>
      </c>
    </row>
    <row r="58" spans="1:12" ht="25.5" x14ac:dyDescent="0.2">
      <c r="A58" s="44">
        <f t="shared" si="0"/>
        <v>57</v>
      </c>
      <c r="B58" s="26">
        <v>57</v>
      </c>
      <c r="C58" s="25" t="s">
        <v>48</v>
      </c>
      <c r="D58" s="1" t="s">
        <v>72</v>
      </c>
      <c r="E58" s="1" t="s">
        <v>3</v>
      </c>
      <c r="F58" s="26">
        <v>2007</v>
      </c>
      <c r="G58" s="25" t="s">
        <v>204</v>
      </c>
      <c r="H58" s="28" t="s">
        <v>44</v>
      </c>
      <c r="I58" s="24">
        <v>8</v>
      </c>
      <c r="J58" s="28" t="s">
        <v>233</v>
      </c>
      <c r="K58" s="28"/>
      <c r="L58" s="28" t="s">
        <v>270</v>
      </c>
    </row>
    <row r="59" spans="1:12" ht="25.5" x14ac:dyDescent="0.2">
      <c r="A59" s="44">
        <f t="shared" si="0"/>
        <v>58</v>
      </c>
      <c r="B59" s="26">
        <v>58</v>
      </c>
      <c r="C59" s="25" t="s">
        <v>48</v>
      </c>
      <c r="D59" s="1" t="s">
        <v>521</v>
      </c>
      <c r="E59" s="1" t="s">
        <v>522</v>
      </c>
      <c r="F59" s="26">
        <v>2007</v>
      </c>
      <c r="G59" s="25" t="s">
        <v>523</v>
      </c>
      <c r="H59" s="28" t="s">
        <v>44</v>
      </c>
      <c r="I59" s="24">
        <v>10</v>
      </c>
      <c r="J59" s="28" t="s">
        <v>233</v>
      </c>
      <c r="K59" s="28"/>
      <c r="L59" s="28" t="s">
        <v>524</v>
      </c>
    </row>
    <row r="60" spans="1:12" ht="25.5" x14ac:dyDescent="0.2">
      <c r="A60" s="44">
        <f t="shared" si="0"/>
        <v>59</v>
      </c>
      <c r="B60" s="26">
        <v>59</v>
      </c>
      <c r="C60" s="25" t="s">
        <v>48</v>
      </c>
      <c r="D60" s="1" t="s">
        <v>68</v>
      </c>
      <c r="E60" s="1" t="s">
        <v>1</v>
      </c>
      <c r="F60" s="26">
        <v>2009</v>
      </c>
      <c r="G60" s="25" t="s">
        <v>143</v>
      </c>
      <c r="H60" s="28" t="s">
        <v>44</v>
      </c>
      <c r="I60" s="24">
        <v>2</v>
      </c>
      <c r="J60" s="28" t="s">
        <v>233</v>
      </c>
      <c r="K60" s="46"/>
      <c r="L60" s="28" t="s">
        <v>230</v>
      </c>
    </row>
    <row r="61" spans="1:12" ht="38.25" x14ac:dyDescent="0.2">
      <c r="A61" s="44">
        <f t="shared" si="0"/>
        <v>60</v>
      </c>
      <c r="B61" s="26">
        <v>60</v>
      </c>
      <c r="C61" s="25" t="s">
        <v>48</v>
      </c>
      <c r="D61" s="1" t="s">
        <v>481</v>
      </c>
      <c r="E61" s="1" t="s">
        <v>482</v>
      </c>
      <c r="F61" s="26">
        <v>2009</v>
      </c>
      <c r="G61" s="25" t="s">
        <v>483</v>
      </c>
      <c r="H61" s="28" t="s">
        <v>45</v>
      </c>
      <c r="I61" s="24">
        <v>12</v>
      </c>
      <c r="J61" s="28" t="s">
        <v>233</v>
      </c>
      <c r="K61" s="28"/>
      <c r="L61" s="26" t="s">
        <v>484</v>
      </c>
    </row>
    <row r="62" spans="1:12" ht="38.25" x14ac:dyDescent="0.2">
      <c r="A62" s="44">
        <f t="shared" si="0"/>
        <v>61</v>
      </c>
      <c r="B62" s="26">
        <v>61</v>
      </c>
      <c r="C62" s="25" t="s">
        <v>48</v>
      </c>
      <c r="D62" s="1" t="s">
        <v>64</v>
      </c>
      <c r="E62" s="1" t="s">
        <v>35</v>
      </c>
      <c r="F62" s="26">
        <v>2010</v>
      </c>
      <c r="G62" s="25" t="s">
        <v>140</v>
      </c>
      <c r="H62" s="28" t="s">
        <v>44</v>
      </c>
      <c r="I62" s="24">
        <v>6</v>
      </c>
      <c r="J62" s="28" t="s">
        <v>233</v>
      </c>
      <c r="L62" s="28" t="s">
        <v>259</v>
      </c>
    </row>
    <row r="63" spans="1:12" ht="25.5" x14ac:dyDescent="0.2">
      <c r="A63" s="44">
        <f t="shared" si="0"/>
        <v>62</v>
      </c>
      <c r="B63" s="26">
        <v>62</v>
      </c>
      <c r="C63" s="25" t="s">
        <v>48</v>
      </c>
      <c r="D63" s="1" t="s">
        <v>113</v>
      </c>
      <c r="E63" s="1" t="s">
        <v>141</v>
      </c>
      <c r="F63" s="26">
        <v>2010</v>
      </c>
      <c r="G63" s="25" t="s">
        <v>142</v>
      </c>
      <c r="H63" s="28" t="s">
        <v>44</v>
      </c>
      <c r="I63" s="24">
        <v>8</v>
      </c>
      <c r="J63" s="28" t="s">
        <v>233</v>
      </c>
      <c r="K63" s="28"/>
      <c r="L63" s="28" t="s">
        <v>224</v>
      </c>
    </row>
    <row r="64" spans="1:12" ht="25.5" x14ac:dyDescent="0.2">
      <c r="A64" s="44">
        <f t="shared" si="0"/>
        <v>63</v>
      </c>
      <c r="B64" s="26">
        <v>63</v>
      </c>
      <c r="C64" s="25" t="s">
        <v>48</v>
      </c>
      <c r="D64" s="1" t="s">
        <v>413</v>
      </c>
      <c r="E64" s="1" t="s">
        <v>414</v>
      </c>
      <c r="F64" s="26">
        <v>2011</v>
      </c>
      <c r="G64" s="25" t="s">
        <v>415</v>
      </c>
      <c r="H64" s="28" t="s">
        <v>45</v>
      </c>
      <c r="I64" s="24">
        <v>19</v>
      </c>
      <c r="J64" s="28" t="s">
        <v>192</v>
      </c>
      <c r="K64" s="28"/>
      <c r="L64" s="28" t="s">
        <v>416</v>
      </c>
    </row>
    <row r="65" spans="1:12" ht="25.5" x14ac:dyDescent="0.2">
      <c r="A65" s="44">
        <f t="shared" si="0"/>
        <v>64</v>
      </c>
      <c r="B65" s="26">
        <v>64</v>
      </c>
      <c r="C65" s="25" t="s">
        <v>48</v>
      </c>
      <c r="D65" s="1" t="s">
        <v>420</v>
      </c>
      <c r="E65" s="1" t="s">
        <v>421</v>
      </c>
      <c r="F65" s="26">
        <v>2011</v>
      </c>
      <c r="G65" s="25" t="s">
        <v>422</v>
      </c>
      <c r="H65" s="28" t="s">
        <v>45</v>
      </c>
      <c r="I65" s="24">
        <v>17</v>
      </c>
      <c r="J65" s="28" t="s">
        <v>233</v>
      </c>
      <c r="K65" s="28"/>
      <c r="L65" s="28" t="s">
        <v>423</v>
      </c>
    </row>
    <row r="66" spans="1:12" ht="51" x14ac:dyDescent="0.2">
      <c r="A66" s="44">
        <f t="shared" si="0"/>
        <v>65</v>
      </c>
      <c r="B66" s="26">
        <v>65</v>
      </c>
      <c r="C66" s="25" t="s">
        <v>48</v>
      </c>
      <c r="D66" s="1" t="s">
        <v>431</v>
      </c>
      <c r="E66" s="1" t="s">
        <v>432</v>
      </c>
      <c r="F66" s="26">
        <v>2011</v>
      </c>
      <c r="G66" s="25" t="s">
        <v>433</v>
      </c>
      <c r="H66" s="28" t="s">
        <v>44</v>
      </c>
      <c r="I66" s="24">
        <v>10</v>
      </c>
      <c r="J66" s="28" t="s">
        <v>233</v>
      </c>
      <c r="K66" s="28"/>
      <c r="L66" s="28" t="s">
        <v>380</v>
      </c>
    </row>
    <row r="67" spans="1:12" ht="25.5" x14ac:dyDescent="0.2">
      <c r="A67" s="44">
        <f t="shared" si="0"/>
        <v>66</v>
      </c>
      <c r="B67" s="26">
        <v>66</v>
      </c>
      <c r="C67" s="25" t="s">
        <v>48</v>
      </c>
      <c r="D67" s="1" t="s">
        <v>434</v>
      </c>
      <c r="E67" s="1" t="s">
        <v>435</v>
      </c>
      <c r="F67" s="26">
        <v>2011</v>
      </c>
      <c r="G67" s="25" t="s">
        <v>436</v>
      </c>
      <c r="H67" s="28" t="s">
        <v>44</v>
      </c>
      <c r="I67" s="24">
        <v>14</v>
      </c>
      <c r="J67" s="28" t="s">
        <v>233</v>
      </c>
      <c r="K67" s="28"/>
      <c r="L67" s="28" t="s">
        <v>437</v>
      </c>
    </row>
    <row r="68" spans="1:12" ht="25.5" x14ac:dyDescent="0.2">
      <c r="A68" s="44">
        <f t="shared" ref="A68:A131" si="1">A67+1</f>
        <v>67</v>
      </c>
      <c r="B68" s="26">
        <v>67</v>
      </c>
      <c r="C68" s="25" t="s">
        <v>48</v>
      </c>
      <c r="D68" s="1" t="s">
        <v>62</v>
      </c>
      <c r="E68" s="1" t="s">
        <v>4</v>
      </c>
      <c r="F68" s="26">
        <v>2011</v>
      </c>
      <c r="G68" s="25" t="s">
        <v>139</v>
      </c>
      <c r="H68" s="28" t="s">
        <v>44</v>
      </c>
      <c r="I68" s="24">
        <v>4</v>
      </c>
      <c r="J68" s="28" t="s">
        <v>233</v>
      </c>
      <c r="K68" s="28"/>
      <c r="L68" s="28" t="s">
        <v>221</v>
      </c>
    </row>
    <row r="69" spans="1:12" ht="51" x14ac:dyDescent="0.2">
      <c r="A69" s="44">
        <f t="shared" si="1"/>
        <v>68</v>
      </c>
      <c r="B69" s="26">
        <v>68</v>
      </c>
      <c r="C69" s="25" t="s">
        <v>48</v>
      </c>
      <c r="D69" s="1" t="s">
        <v>136</v>
      </c>
      <c r="E69" s="1" t="s">
        <v>137</v>
      </c>
      <c r="F69" s="26">
        <v>2012</v>
      </c>
      <c r="G69" s="25" t="s">
        <v>138</v>
      </c>
      <c r="H69" s="28" t="s">
        <v>44</v>
      </c>
      <c r="I69" s="24">
        <v>12</v>
      </c>
      <c r="J69" s="28" t="s">
        <v>233</v>
      </c>
      <c r="K69" s="28"/>
      <c r="L69" s="28" t="s">
        <v>225</v>
      </c>
    </row>
    <row r="70" spans="1:12" ht="25.5" x14ac:dyDescent="0.2">
      <c r="A70" s="44">
        <f t="shared" si="1"/>
        <v>69</v>
      </c>
      <c r="B70" s="26">
        <v>69</v>
      </c>
      <c r="C70" s="25" t="s">
        <v>48</v>
      </c>
      <c r="D70" s="1" t="s">
        <v>466</v>
      </c>
      <c r="E70" s="1" t="s">
        <v>467</v>
      </c>
      <c r="F70" s="26">
        <v>2012</v>
      </c>
      <c r="G70" s="25" t="s">
        <v>468</v>
      </c>
      <c r="H70" s="28" t="s">
        <v>45</v>
      </c>
      <c r="I70" s="24">
        <v>10</v>
      </c>
      <c r="J70" s="28" t="s">
        <v>192</v>
      </c>
      <c r="K70" s="28"/>
      <c r="L70" s="28" t="s">
        <v>469</v>
      </c>
    </row>
    <row r="71" spans="1:12" ht="25.5" x14ac:dyDescent="0.2">
      <c r="A71" s="44">
        <f t="shared" si="1"/>
        <v>70</v>
      </c>
      <c r="B71" s="26">
        <v>70</v>
      </c>
      <c r="C71" s="25" t="s">
        <v>48</v>
      </c>
      <c r="D71" s="1" t="s">
        <v>470</v>
      </c>
      <c r="E71" s="1" t="s">
        <v>471</v>
      </c>
      <c r="F71" s="26">
        <v>2012</v>
      </c>
      <c r="G71" s="25" t="s">
        <v>472</v>
      </c>
      <c r="H71" s="28" t="s">
        <v>45</v>
      </c>
      <c r="I71" s="24">
        <v>13</v>
      </c>
      <c r="J71" s="28" t="s">
        <v>192</v>
      </c>
      <c r="K71" s="28"/>
      <c r="L71" s="28" t="s">
        <v>473</v>
      </c>
    </row>
    <row r="72" spans="1:12" ht="25.5" x14ac:dyDescent="0.2">
      <c r="A72" s="44">
        <f t="shared" si="1"/>
        <v>71</v>
      </c>
      <c r="B72" s="26">
        <v>71</v>
      </c>
      <c r="C72" s="25" t="s">
        <v>48</v>
      </c>
      <c r="D72" s="1" t="s">
        <v>198</v>
      </c>
      <c r="E72" s="1" t="s">
        <v>5</v>
      </c>
      <c r="F72" s="26">
        <v>2013</v>
      </c>
      <c r="G72" s="25" t="s">
        <v>199</v>
      </c>
      <c r="H72" s="28" t="s">
        <v>44</v>
      </c>
      <c r="I72" s="24">
        <v>4</v>
      </c>
      <c r="J72" s="28" t="s">
        <v>233</v>
      </c>
      <c r="K72" s="28"/>
      <c r="L72" s="28" t="s">
        <v>442</v>
      </c>
    </row>
    <row r="73" spans="1:12" ht="25.5" x14ac:dyDescent="0.2">
      <c r="A73" s="44">
        <f t="shared" si="1"/>
        <v>72</v>
      </c>
      <c r="B73" s="26">
        <v>72</v>
      </c>
      <c r="C73" s="25" t="s">
        <v>48</v>
      </c>
      <c r="D73" s="1" t="s">
        <v>462</v>
      </c>
      <c r="E73" s="1" t="s">
        <v>463</v>
      </c>
      <c r="F73" s="26">
        <v>2013</v>
      </c>
      <c r="G73" s="25" t="s">
        <v>464</v>
      </c>
      <c r="H73" s="28" t="s">
        <v>44</v>
      </c>
      <c r="I73" s="24">
        <v>8</v>
      </c>
      <c r="J73" s="28" t="s">
        <v>192</v>
      </c>
      <c r="K73" s="28"/>
      <c r="L73" s="28" t="s">
        <v>465</v>
      </c>
    </row>
    <row r="74" spans="1:12" ht="25.5" x14ac:dyDescent="0.2">
      <c r="A74" s="44">
        <f t="shared" si="1"/>
        <v>73</v>
      </c>
      <c r="B74" s="26">
        <v>73</v>
      </c>
      <c r="C74" s="25" t="s">
        <v>48</v>
      </c>
      <c r="D74" s="1" t="s">
        <v>56</v>
      </c>
      <c r="E74" s="1" t="s">
        <v>135</v>
      </c>
      <c r="F74" s="26">
        <v>2013</v>
      </c>
      <c r="G74" s="25" t="s">
        <v>156</v>
      </c>
      <c r="H74" s="28" t="s">
        <v>44</v>
      </c>
      <c r="I74" s="24">
        <v>8</v>
      </c>
      <c r="J74" s="28" t="s">
        <v>233</v>
      </c>
      <c r="K74" s="28"/>
      <c r="L74" s="28" t="s">
        <v>229</v>
      </c>
    </row>
    <row r="75" spans="1:12" ht="25.5" x14ac:dyDescent="0.2">
      <c r="A75" s="44">
        <f t="shared" si="1"/>
        <v>74</v>
      </c>
      <c r="B75" s="26">
        <v>74</v>
      </c>
      <c r="C75" s="25" t="s">
        <v>48</v>
      </c>
      <c r="D75" s="1" t="s">
        <v>134</v>
      </c>
      <c r="E75" s="1" t="s">
        <v>2</v>
      </c>
      <c r="F75" s="26">
        <v>2014</v>
      </c>
      <c r="G75" s="25" t="s">
        <v>155</v>
      </c>
      <c r="H75" s="28" t="s">
        <v>45</v>
      </c>
      <c r="I75" s="24">
        <v>25</v>
      </c>
      <c r="J75" s="28" t="s">
        <v>193</v>
      </c>
      <c r="K75" s="28" t="s">
        <v>11</v>
      </c>
      <c r="L75" s="28" t="s">
        <v>265</v>
      </c>
    </row>
    <row r="76" spans="1:12" ht="25.5" x14ac:dyDescent="0.2">
      <c r="A76" s="44">
        <f t="shared" si="1"/>
        <v>75</v>
      </c>
      <c r="B76" s="26">
        <v>75</v>
      </c>
      <c r="C76" s="25" t="s">
        <v>48</v>
      </c>
      <c r="D76" s="1" t="s">
        <v>102</v>
      </c>
      <c r="E76" s="1" t="s">
        <v>196</v>
      </c>
      <c r="F76" s="26">
        <v>2014</v>
      </c>
      <c r="G76" s="25" t="s">
        <v>197</v>
      </c>
      <c r="H76" s="28" t="s">
        <v>44</v>
      </c>
      <c r="I76" s="24">
        <v>10</v>
      </c>
      <c r="J76" s="28" t="s">
        <v>233</v>
      </c>
      <c r="K76" s="28"/>
      <c r="L76" s="28" t="s">
        <v>219</v>
      </c>
    </row>
    <row r="77" spans="1:12" ht="38.25" x14ac:dyDescent="0.2">
      <c r="A77" s="44">
        <f t="shared" si="1"/>
        <v>76</v>
      </c>
      <c r="B77" s="26">
        <v>76</v>
      </c>
      <c r="C77" s="25" t="s">
        <v>48</v>
      </c>
      <c r="D77" s="1" t="s">
        <v>443</v>
      </c>
      <c r="E77" s="1" t="s">
        <v>444</v>
      </c>
      <c r="F77" s="26">
        <v>2014</v>
      </c>
      <c r="G77" s="25" t="s">
        <v>445</v>
      </c>
      <c r="H77" s="28" t="s">
        <v>45</v>
      </c>
      <c r="I77" s="24">
        <v>24</v>
      </c>
      <c r="J77" s="28" t="s">
        <v>233</v>
      </c>
      <c r="K77" s="28"/>
      <c r="L77" s="28" t="s">
        <v>446</v>
      </c>
    </row>
    <row r="78" spans="1:12" ht="38.25" x14ac:dyDescent="0.2">
      <c r="A78" s="44">
        <f t="shared" si="1"/>
        <v>77</v>
      </c>
      <c r="B78" s="26">
        <v>77</v>
      </c>
      <c r="C78" s="25" t="s">
        <v>48</v>
      </c>
      <c r="D78" s="1" t="s">
        <v>97</v>
      </c>
      <c r="E78" s="1" t="s">
        <v>447</v>
      </c>
      <c r="F78" s="26">
        <v>2014</v>
      </c>
      <c r="G78" s="25" t="s">
        <v>448</v>
      </c>
      <c r="H78" s="28" t="s">
        <v>44</v>
      </c>
      <c r="I78" s="24">
        <v>4</v>
      </c>
      <c r="J78" s="28" t="s">
        <v>233</v>
      </c>
      <c r="K78" s="28"/>
      <c r="L78" s="28" t="s">
        <v>387</v>
      </c>
    </row>
    <row r="79" spans="1:12" ht="38.25" x14ac:dyDescent="0.2">
      <c r="A79" s="44">
        <f t="shared" si="1"/>
        <v>78</v>
      </c>
      <c r="B79" s="26">
        <v>78</v>
      </c>
      <c r="C79" s="25" t="s">
        <v>48</v>
      </c>
      <c r="D79" s="25" t="s">
        <v>248</v>
      </c>
      <c r="E79" s="25" t="s">
        <v>249</v>
      </c>
      <c r="F79" s="26">
        <v>2014</v>
      </c>
      <c r="G79" s="25" t="s">
        <v>250</v>
      </c>
      <c r="H79" s="28" t="s">
        <v>44</v>
      </c>
      <c r="I79" s="24">
        <v>8</v>
      </c>
      <c r="J79" s="28" t="s">
        <v>192</v>
      </c>
      <c r="K79" s="28"/>
      <c r="L79" s="28" t="s">
        <v>263</v>
      </c>
    </row>
    <row r="80" spans="1:12" ht="25.5" x14ac:dyDescent="0.2">
      <c r="A80" s="44">
        <f t="shared" si="1"/>
        <v>79</v>
      </c>
      <c r="B80" s="26">
        <v>79</v>
      </c>
      <c r="C80" s="25" t="s">
        <v>48</v>
      </c>
      <c r="D80" s="1" t="s">
        <v>488</v>
      </c>
      <c r="E80" s="1" t="s">
        <v>489</v>
      </c>
      <c r="F80" s="26">
        <v>2015</v>
      </c>
      <c r="G80" s="25" t="s">
        <v>490</v>
      </c>
      <c r="H80" s="28" t="s">
        <v>44</v>
      </c>
      <c r="I80" s="24">
        <v>7</v>
      </c>
      <c r="J80" s="28" t="s">
        <v>233</v>
      </c>
      <c r="K80" s="28"/>
      <c r="L80" s="28" t="s">
        <v>403</v>
      </c>
    </row>
    <row r="81" spans="1:12" ht="25.5" x14ac:dyDescent="0.2">
      <c r="A81" s="44">
        <f t="shared" si="1"/>
        <v>80</v>
      </c>
      <c r="B81" s="26">
        <v>80</v>
      </c>
      <c r="C81" s="25" t="s">
        <v>48</v>
      </c>
      <c r="D81" s="1" t="s">
        <v>499</v>
      </c>
      <c r="E81" s="1" t="s">
        <v>500</v>
      </c>
      <c r="F81" s="26">
        <v>2015</v>
      </c>
      <c r="G81" s="25" t="s">
        <v>501</v>
      </c>
      <c r="H81" s="28" t="s">
        <v>44</v>
      </c>
      <c r="I81" s="24">
        <v>13</v>
      </c>
      <c r="J81" s="28" t="s">
        <v>192</v>
      </c>
      <c r="K81" s="28"/>
      <c r="L81" s="28" t="s">
        <v>502</v>
      </c>
    </row>
    <row r="82" spans="1:12" ht="38.25" x14ac:dyDescent="0.2">
      <c r="A82" s="44">
        <f t="shared" si="1"/>
        <v>81</v>
      </c>
      <c r="B82" s="26">
        <v>81</v>
      </c>
      <c r="C82" s="25" t="s">
        <v>48</v>
      </c>
      <c r="D82" s="1" t="s">
        <v>194</v>
      </c>
      <c r="E82" s="1" t="s">
        <v>195</v>
      </c>
      <c r="F82" s="26">
        <v>2016</v>
      </c>
      <c r="G82" s="25" t="s">
        <v>213</v>
      </c>
      <c r="H82" s="28" t="s">
        <v>44</v>
      </c>
      <c r="I82" s="24">
        <v>23</v>
      </c>
      <c r="J82" s="28" t="s">
        <v>192</v>
      </c>
      <c r="K82" s="28"/>
      <c r="L82" s="28" t="s">
        <v>461</v>
      </c>
    </row>
    <row r="83" spans="1:12" ht="51" x14ac:dyDescent="0.2">
      <c r="A83" s="44">
        <f t="shared" si="1"/>
        <v>82</v>
      </c>
      <c r="B83" s="26">
        <v>82</v>
      </c>
      <c r="C83" s="25" t="s">
        <v>48</v>
      </c>
      <c r="D83" s="1" t="s">
        <v>159</v>
      </c>
      <c r="E83" s="1" t="s">
        <v>160</v>
      </c>
      <c r="F83" s="26">
        <v>2016</v>
      </c>
      <c r="G83" s="25" t="s">
        <v>504</v>
      </c>
      <c r="H83" s="28" t="s">
        <v>44</v>
      </c>
      <c r="I83" s="24">
        <v>11</v>
      </c>
      <c r="J83" s="28" t="s">
        <v>191</v>
      </c>
      <c r="K83" s="28"/>
      <c r="L83" s="28" t="s">
        <v>505</v>
      </c>
    </row>
    <row r="84" spans="1:12" ht="38.25" x14ac:dyDescent="0.2">
      <c r="A84" s="44">
        <f t="shared" si="1"/>
        <v>83</v>
      </c>
      <c r="B84" s="26">
        <v>83</v>
      </c>
      <c r="C84" s="25" t="s">
        <v>48</v>
      </c>
      <c r="D84" s="1" t="s">
        <v>477</v>
      </c>
      <c r="E84" s="1" t="s">
        <v>478</v>
      </c>
      <c r="F84" s="26">
        <v>2017</v>
      </c>
      <c r="G84" s="25" t="s">
        <v>479</v>
      </c>
      <c r="H84" s="28" t="s">
        <v>44</v>
      </c>
      <c r="I84" s="24">
        <v>8</v>
      </c>
      <c r="J84" s="28" t="s">
        <v>233</v>
      </c>
      <c r="K84" s="28"/>
      <c r="L84" s="28" t="s">
        <v>480</v>
      </c>
    </row>
    <row r="85" spans="1:12" ht="25.5" x14ac:dyDescent="0.2">
      <c r="A85" s="44">
        <f t="shared" si="1"/>
        <v>84</v>
      </c>
      <c r="B85" s="26">
        <v>84</v>
      </c>
      <c r="C85" s="25" t="s">
        <v>48</v>
      </c>
      <c r="D85" s="1" t="s">
        <v>525</v>
      </c>
      <c r="E85" s="1" t="s">
        <v>526</v>
      </c>
      <c r="F85" s="26">
        <v>2017</v>
      </c>
      <c r="G85" s="25" t="s">
        <v>527</v>
      </c>
      <c r="H85" s="28" t="s">
        <v>45</v>
      </c>
      <c r="I85" s="24">
        <v>21</v>
      </c>
      <c r="J85" s="28" t="s">
        <v>233</v>
      </c>
      <c r="K85" s="28"/>
      <c r="L85" s="28" t="s">
        <v>528</v>
      </c>
    </row>
    <row r="86" spans="1:12" ht="38.25" x14ac:dyDescent="0.2">
      <c r="A86" s="44">
        <f t="shared" si="1"/>
        <v>85</v>
      </c>
      <c r="B86" s="26">
        <v>85</v>
      </c>
      <c r="C86" s="25" t="s">
        <v>48</v>
      </c>
      <c r="D86" s="1" t="s">
        <v>513</v>
      </c>
      <c r="E86" s="1" t="s">
        <v>514</v>
      </c>
      <c r="F86" s="26">
        <v>2018</v>
      </c>
      <c r="G86" s="25" t="s">
        <v>515</v>
      </c>
      <c r="H86" s="28" t="s">
        <v>44</v>
      </c>
      <c r="I86" s="24">
        <v>12</v>
      </c>
      <c r="J86" s="28" t="s">
        <v>233</v>
      </c>
      <c r="K86" s="28"/>
      <c r="L86" s="28" t="s">
        <v>516</v>
      </c>
    </row>
    <row r="87" spans="1:12" ht="51" x14ac:dyDescent="0.2">
      <c r="A87" s="44">
        <f t="shared" si="1"/>
        <v>86</v>
      </c>
      <c r="B87" s="26">
        <v>86</v>
      </c>
      <c r="C87" s="25" t="s">
        <v>48</v>
      </c>
      <c r="D87" s="1" t="s">
        <v>449</v>
      </c>
      <c r="E87" s="1" t="s">
        <v>450</v>
      </c>
      <c r="F87" s="26">
        <v>2019</v>
      </c>
      <c r="G87" s="25" t="s">
        <v>451</v>
      </c>
      <c r="H87" s="28" t="s">
        <v>45</v>
      </c>
      <c r="I87" s="24">
        <v>4</v>
      </c>
      <c r="J87" s="28" t="s">
        <v>233</v>
      </c>
      <c r="K87" s="28"/>
      <c r="L87" s="28" t="s">
        <v>452</v>
      </c>
    </row>
    <row r="88" spans="1:12" ht="25.5" x14ac:dyDescent="0.2">
      <c r="A88" s="44">
        <f t="shared" si="1"/>
        <v>87</v>
      </c>
      <c r="B88" s="26">
        <v>87</v>
      </c>
      <c r="C88" s="25" t="s">
        <v>47</v>
      </c>
      <c r="D88" s="25" t="s">
        <v>254</v>
      </c>
      <c r="E88" s="25" t="s">
        <v>255</v>
      </c>
      <c r="F88" s="26">
        <v>1995</v>
      </c>
      <c r="G88" s="25" t="s">
        <v>256</v>
      </c>
      <c r="H88" s="28" t="s">
        <v>44</v>
      </c>
      <c r="I88" s="24">
        <v>8</v>
      </c>
      <c r="J88" s="28" t="s">
        <v>193</v>
      </c>
      <c r="K88" s="28" t="s">
        <v>10</v>
      </c>
      <c r="L88" s="26"/>
    </row>
    <row r="89" spans="1:12" ht="25.5" x14ac:dyDescent="0.2">
      <c r="A89" s="44">
        <f t="shared" si="1"/>
        <v>88</v>
      </c>
      <c r="B89" s="26">
        <v>88</v>
      </c>
      <c r="C89" s="25" t="s">
        <v>47</v>
      </c>
      <c r="D89" s="1" t="s">
        <v>571</v>
      </c>
      <c r="E89" s="1" t="s">
        <v>572</v>
      </c>
      <c r="F89" s="26">
        <v>1996</v>
      </c>
      <c r="G89" s="1" t="s">
        <v>573</v>
      </c>
      <c r="H89" s="28" t="s">
        <v>44</v>
      </c>
      <c r="I89" s="24">
        <v>5</v>
      </c>
      <c r="J89" s="28" t="s">
        <v>192</v>
      </c>
      <c r="L89" s="26"/>
    </row>
    <row r="90" spans="1:12" ht="38.25" x14ac:dyDescent="0.2">
      <c r="A90" s="44">
        <f t="shared" si="1"/>
        <v>89</v>
      </c>
      <c r="B90" s="26">
        <v>89</v>
      </c>
      <c r="C90" s="25" t="s">
        <v>47</v>
      </c>
      <c r="D90" s="25" t="s">
        <v>251</v>
      </c>
      <c r="E90" s="25" t="s">
        <v>252</v>
      </c>
      <c r="F90" s="26">
        <v>1996</v>
      </c>
      <c r="G90" s="25" t="s">
        <v>253</v>
      </c>
      <c r="H90" s="28" t="s">
        <v>44</v>
      </c>
      <c r="I90" s="24">
        <v>10</v>
      </c>
      <c r="J90" s="28" t="s">
        <v>193</v>
      </c>
      <c r="K90" s="28" t="s">
        <v>10</v>
      </c>
      <c r="L90" s="28" t="s">
        <v>262</v>
      </c>
    </row>
    <row r="91" spans="1:12" ht="25.5" x14ac:dyDescent="0.2">
      <c r="A91" s="44">
        <f t="shared" si="1"/>
        <v>90</v>
      </c>
      <c r="B91" s="26">
        <v>90</v>
      </c>
      <c r="C91" s="25" t="s">
        <v>47</v>
      </c>
      <c r="D91" s="1" t="s">
        <v>89</v>
      </c>
      <c r="E91" s="1" t="s">
        <v>37</v>
      </c>
      <c r="F91" s="26">
        <v>1999</v>
      </c>
      <c r="G91" s="1" t="s">
        <v>90</v>
      </c>
      <c r="H91" s="28" t="s">
        <v>44</v>
      </c>
      <c r="I91" s="24">
        <v>10</v>
      </c>
      <c r="J91" s="28" t="s">
        <v>193</v>
      </c>
      <c r="K91" s="28" t="s">
        <v>10</v>
      </c>
      <c r="L91" s="26"/>
    </row>
    <row r="92" spans="1:12" ht="25.5" x14ac:dyDescent="0.2">
      <c r="A92" s="44">
        <f t="shared" si="1"/>
        <v>91</v>
      </c>
      <c r="B92" s="45">
        <v>91</v>
      </c>
      <c r="C92" s="13" t="s">
        <v>47</v>
      </c>
      <c r="D92" s="13" t="s">
        <v>267</v>
      </c>
      <c r="E92" s="13" t="s">
        <v>268</v>
      </c>
      <c r="F92" s="45">
        <v>2000</v>
      </c>
      <c r="G92" s="13" t="s">
        <v>269</v>
      </c>
      <c r="H92" s="46" t="s">
        <v>45</v>
      </c>
      <c r="I92" s="44">
        <v>5</v>
      </c>
      <c r="J92" s="46" t="s">
        <v>192</v>
      </c>
      <c r="K92" s="45"/>
      <c r="L92" s="46"/>
    </row>
    <row r="93" spans="1:12" ht="63.75" x14ac:dyDescent="0.2">
      <c r="A93" s="44">
        <f t="shared" si="1"/>
        <v>92</v>
      </c>
      <c r="B93" s="26">
        <v>92</v>
      </c>
      <c r="C93" s="25" t="s">
        <v>47</v>
      </c>
      <c r="D93" s="1" t="s">
        <v>584</v>
      </c>
      <c r="E93" s="1" t="s">
        <v>585</v>
      </c>
      <c r="F93" s="26">
        <v>2000</v>
      </c>
      <c r="G93" s="1" t="s">
        <v>586</v>
      </c>
      <c r="H93" s="28" t="s">
        <v>44</v>
      </c>
      <c r="I93" s="24">
        <v>5</v>
      </c>
      <c r="J93" s="28" t="s">
        <v>192</v>
      </c>
      <c r="L93" s="26"/>
    </row>
    <row r="94" spans="1:12" ht="25.5" x14ac:dyDescent="0.2">
      <c r="A94" s="44">
        <f t="shared" si="1"/>
        <v>93</v>
      </c>
      <c r="B94" s="26">
        <v>93</v>
      </c>
      <c r="C94" s="25" t="s">
        <v>47</v>
      </c>
      <c r="D94" s="1" t="s">
        <v>84</v>
      </c>
      <c r="E94" s="1" t="s">
        <v>510</v>
      </c>
      <c r="F94" s="26">
        <v>2000</v>
      </c>
      <c r="G94" s="1" t="s">
        <v>613</v>
      </c>
      <c r="H94" s="28" t="s">
        <v>44</v>
      </c>
      <c r="I94" s="24">
        <v>8</v>
      </c>
      <c r="J94" s="28" t="s">
        <v>192</v>
      </c>
      <c r="L94" s="28" t="s">
        <v>512</v>
      </c>
    </row>
    <row r="95" spans="1:12" ht="25.5" x14ac:dyDescent="0.2">
      <c r="A95" s="44">
        <f t="shared" si="1"/>
        <v>94</v>
      </c>
      <c r="B95" s="26">
        <v>94</v>
      </c>
      <c r="C95" s="25" t="s">
        <v>47</v>
      </c>
      <c r="D95" s="1" t="s">
        <v>87</v>
      </c>
      <c r="E95" s="1" t="s">
        <v>42</v>
      </c>
      <c r="F95" s="26">
        <v>2001</v>
      </c>
      <c r="G95" s="1" t="s">
        <v>88</v>
      </c>
      <c r="H95" s="28" t="s">
        <v>44</v>
      </c>
      <c r="I95" s="24">
        <v>10</v>
      </c>
      <c r="J95" s="28" t="s">
        <v>192</v>
      </c>
      <c r="L95" s="26"/>
    </row>
    <row r="96" spans="1:12" ht="25.5" x14ac:dyDescent="0.2">
      <c r="A96" s="44">
        <f t="shared" si="1"/>
        <v>95</v>
      </c>
      <c r="B96" s="26">
        <v>95</v>
      </c>
      <c r="C96" s="25" t="s">
        <v>47</v>
      </c>
      <c r="D96" s="1" t="s">
        <v>600</v>
      </c>
      <c r="E96" s="1" t="s">
        <v>211</v>
      </c>
      <c r="F96" s="26">
        <v>2001</v>
      </c>
      <c r="G96" s="1" t="s">
        <v>601</v>
      </c>
      <c r="H96" s="28" t="s">
        <v>44</v>
      </c>
      <c r="I96" s="24">
        <v>5</v>
      </c>
      <c r="J96" s="28" t="s">
        <v>233</v>
      </c>
      <c r="L96" s="28" t="s">
        <v>503</v>
      </c>
    </row>
    <row r="97" spans="1:12" ht="25.5" x14ac:dyDescent="0.2">
      <c r="A97" s="44">
        <f t="shared" si="1"/>
        <v>96</v>
      </c>
      <c r="B97" s="26">
        <v>96</v>
      </c>
      <c r="C97" s="25" t="s">
        <v>47</v>
      </c>
      <c r="D97" s="1" t="s">
        <v>536</v>
      </c>
      <c r="E97" s="1" t="s">
        <v>149</v>
      </c>
      <c r="F97" s="26">
        <v>2002</v>
      </c>
      <c r="G97" s="1" t="s">
        <v>537</v>
      </c>
      <c r="H97" s="28" t="s">
        <v>44</v>
      </c>
      <c r="I97" s="24">
        <v>10</v>
      </c>
      <c r="J97" s="28" t="s">
        <v>191</v>
      </c>
      <c r="L97" s="28" t="s">
        <v>260</v>
      </c>
    </row>
    <row r="98" spans="1:12" ht="38.25" x14ac:dyDescent="0.2">
      <c r="A98" s="44">
        <f t="shared" si="1"/>
        <v>97</v>
      </c>
      <c r="B98" s="26">
        <v>97</v>
      </c>
      <c r="C98" s="25" t="s">
        <v>47</v>
      </c>
      <c r="D98" s="1" t="s">
        <v>85</v>
      </c>
      <c r="E98" s="1" t="s">
        <v>28</v>
      </c>
      <c r="F98" s="26">
        <v>2002</v>
      </c>
      <c r="G98" s="1" t="s">
        <v>86</v>
      </c>
      <c r="H98" s="28" t="s">
        <v>44</v>
      </c>
      <c r="I98" s="24">
        <v>13</v>
      </c>
      <c r="J98" s="28" t="s">
        <v>192</v>
      </c>
      <c r="L98" s="26"/>
    </row>
    <row r="99" spans="1:12" ht="25.5" x14ac:dyDescent="0.2">
      <c r="A99" s="44">
        <f t="shared" si="1"/>
        <v>98</v>
      </c>
      <c r="B99" s="26">
        <v>98</v>
      </c>
      <c r="C99" s="25" t="s">
        <v>47</v>
      </c>
      <c r="D99" s="1" t="s">
        <v>84</v>
      </c>
      <c r="E99" s="1" t="s">
        <v>39</v>
      </c>
      <c r="F99" s="26">
        <v>2002</v>
      </c>
      <c r="G99" s="25" t="s">
        <v>92</v>
      </c>
      <c r="H99" s="28" t="s">
        <v>45</v>
      </c>
      <c r="I99" s="24">
        <v>13</v>
      </c>
      <c r="J99" s="28" t="s">
        <v>192</v>
      </c>
      <c r="L99" s="28" t="s">
        <v>226</v>
      </c>
    </row>
    <row r="100" spans="1:12" ht="25.5" x14ac:dyDescent="0.2">
      <c r="A100" s="44">
        <f t="shared" si="1"/>
        <v>99</v>
      </c>
      <c r="B100" s="26">
        <v>99</v>
      </c>
      <c r="C100" s="25" t="s">
        <v>47</v>
      </c>
      <c r="D100" s="1" t="s">
        <v>82</v>
      </c>
      <c r="E100" s="1" t="s">
        <v>36</v>
      </c>
      <c r="F100" s="26">
        <v>2004</v>
      </c>
      <c r="G100" s="1" t="s">
        <v>83</v>
      </c>
      <c r="H100" s="28" t="s">
        <v>44</v>
      </c>
      <c r="I100" s="24">
        <v>8</v>
      </c>
      <c r="J100" s="28" t="s">
        <v>192</v>
      </c>
      <c r="L100" s="26"/>
    </row>
    <row r="101" spans="1:12" ht="25.5" x14ac:dyDescent="0.2">
      <c r="A101" s="44">
        <f t="shared" si="1"/>
        <v>100</v>
      </c>
      <c r="B101" s="26">
        <v>100</v>
      </c>
      <c r="C101" s="25" t="s">
        <v>47</v>
      </c>
      <c r="D101" s="1" t="s">
        <v>587</v>
      </c>
      <c r="E101" s="1" t="s">
        <v>146</v>
      </c>
      <c r="F101" s="26">
        <v>2004</v>
      </c>
      <c r="G101" s="1" t="s">
        <v>588</v>
      </c>
      <c r="H101" s="28" t="s">
        <v>44</v>
      </c>
      <c r="I101" s="24">
        <v>6</v>
      </c>
      <c r="J101" s="28" t="s">
        <v>233</v>
      </c>
      <c r="L101" s="28" t="s">
        <v>231</v>
      </c>
    </row>
    <row r="102" spans="1:12" ht="25.5" x14ac:dyDescent="0.2">
      <c r="A102" s="44">
        <f t="shared" si="1"/>
        <v>101</v>
      </c>
      <c r="B102" s="26">
        <v>101</v>
      </c>
      <c r="C102" s="25" t="s">
        <v>47</v>
      </c>
      <c r="D102" s="1" t="s">
        <v>81</v>
      </c>
      <c r="E102" s="1" t="s">
        <v>40</v>
      </c>
      <c r="F102" s="26">
        <v>2005</v>
      </c>
      <c r="G102" s="25" t="s">
        <v>91</v>
      </c>
      <c r="H102" s="28" t="s">
        <v>45</v>
      </c>
      <c r="I102" s="24">
        <v>19</v>
      </c>
      <c r="J102" s="28" t="s">
        <v>192</v>
      </c>
      <c r="L102" s="28"/>
    </row>
    <row r="103" spans="1:12" ht="25.5" x14ac:dyDescent="0.2">
      <c r="A103" s="44">
        <f t="shared" si="1"/>
        <v>102</v>
      </c>
      <c r="B103" s="26">
        <v>102</v>
      </c>
      <c r="C103" s="25" t="s">
        <v>47</v>
      </c>
      <c r="D103" s="1" t="s">
        <v>552</v>
      </c>
      <c r="E103" s="1" t="s">
        <v>553</v>
      </c>
      <c r="F103" s="26">
        <v>2005</v>
      </c>
      <c r="G103" s="1" t="s">
        <v>554</v>
      </c>
      <c r="H103" s="28" t="s">
        <v>44</v>
      </c>
      <c r="I103" s="24">
        <v>8</v>
      </c>
      <c r="J103" s="28" t="s">
        <v>192</v>
      </c>
      <c r="L103" s="26"/>
    </row>
    <row r="104" spans="1:12" ht="38.25" x14ac:dyDescent="0.2">
      <c r="A104" s="44">
        <f t="shared" si="1"/>
        <v>103</v>
      </c>
      <c r="B104" s="26">
        <v>103</v>
      </c>
      <c r="C104" s="25" t="s">
        <v>47</v>
      </c>
      <c r="D104" s="1" t="s">
        <v>597</v>
      </c>
      <c r="E104" s="1" t="s">
        <v>598</v>
      </c>
      <c r="F104" s="26">
        <v>2005</v>
      </c>
      <c r="G104" s="1" t="s">
        <v>599</v>
      </c>
      <c r="H104" s="28" t="s">
        <v>44</v>
      </c>
      <c r="I104" s="24">
        <v>8</v>
      </c>
      <c r="J104" s="28" t="s">
        <v>191</v>
      </c>
      <c r="L104" s="26"/>
    </row>
    <row r="105" spans="1:12" ht="25.5" x14ac:dyDescent="0.2">
      <c r="A105" s="44">
        <f t="shared" si="1"/>
        <v>104</v>
      </c>
      <c r="B105" s="26">
        <v>104</v>
      </c>
      <c r="C105" s="25" t="s">
        <v>47</v>
      </c>
      <c r="D105" s="1" t="s">
        <v>79</v>
      </c>
      <c r="E105" s="1" t="s">
        <v>27</v>
      </c>
      <c r="F105" s="26">
        <v>2005</v>
      </c>
      <c r="G105" s="1" t="s">
        <v>80</v>
      </c>
      <c r="H105" s="28" t="s">
        <v>44</v>
      </c>
      <c r="I105" s="24">
        <v>22</v>
      </c>
      <c r="J105" s="28" t="s">
        <v>192</v>
      </c>
      <c r="L105" s="28" t="s">
        <v>227</v>
      </c>
    </row>
    <row r="106" spans="1:12" ht="38.25" x14ac:dyDescent="0.2">
      <c r="A106" s="44">
        <f t="shared" si="1"/>
        <v>105</v>
      </c>
      <c r="B106" s="26">
        <v>105</v>
      </c>
      <c r="C106" s="25" t="s">
        <v>47</v>
      </c>
      <c r="D106" s="1" t="s">
        <v>77</v>
      </c>
      <c r="E106" s="1" t="s">
        <v>29</v>
      </c>
      <c r="F106" s="26">
        <v>2005</v>
      </c>
      <c r="G106" s="1" t="s">
        <v>78</v>
      </c>
      <c r="H106" s="28" t="s">
        <v>44</v>
      </c>
      <c r="I106" s="24">
        <v>4</v>
      </c>
      <c r="J106" s="28" t="s">
        <v>192</v>
      </c>
      <c r="L106" s="26"/>
    </row>
    <row r="107" spans="1:12" ht="25.5" x14ac:dyDescent="0.2">
      <c r="A107" s="44">
        <f t="shared" si="1"/>
        <v>106</v>
      </c>
      <c r="B107" s="26">
        <v>106</v>
      </c>
      <c r="C107" s="25" t="s">
        <v>47</v>
      </c>
      <c r="D107" s="1" t="s">
        <v>563</v>
      </c>
      <c r="E107" s="1" t="s">
        <v>564</v>
      </c>
      <c r="F107" s="26">
        <v>2006</v>
      </c>
      <c r="G107" s="1" t="s">
        <v>565</v>
      </c>
      <c r="H107" s="28" t="s">
        <v>44</v>
      </c>
      <c r="I107" s="24">
        <v>8</v>
      </c>
      <c r="J107" s="28" t="s">
        <v>192</v>
      </c>
      <c r="L107" s="26"/>
    </row>
    <row r="108" spans="1:12" ht="25.5" x14ac:dyDescent="0.2">
      <c r="A108" s="44">
        <f t="shared" si="1"/>
        <v>107</v>
      </c>
      <c r="B108" s="26">
        <v>107</v>
      </c>
      <c r="C108" s="25" t="s">
        <v>47</v>
      </c>
      <c r="D108" s="1" t="s">
        <v>581</v>
      </c>
      <c r="E108" s="1" t="s">
        <v>582</v>
      </c>
      <c r="F108" s="26">
        <v>2006</v>
      </c>
      <c r="G108" s="1" t="s">
        <v>583</v>
      </c>
      <c r="H108" s="28" t="s">
        <v>44</v>
      </c>
      <c r="I108" s="24">
        <v>2</v>
      </c>
      <c r="J108" s="28" t="s">
        <v>192</v>
      </c>
      <c r="L108" s="26"/>
    </row>
    <row r="109" spans="1:12" ht="25.5" x14ac:dyDescent="0.2">
      <c r="A109" s="44">
        <f t="shared" si="1"/>
        <v>108</v>
      </c>
      <c r="B109" s="26">
        <v>108</v>
      </c>
      <c r="C109" s="25" t="s">
        <v>47</v>
      </c>
      <c r="D109" s="1" t="s">
        <v>73</v>
      </c>
      <c r="E109" s="1" t="s">
        <v>25</v>
      </c>
      <c r="F109" s="26">
        <v>2006</v>
      </c>
      <c r="G109" s="1" t="s">
        <v>74</v>
      </c>
      <c r="H109" s="28" t="s">
        <v>44</v>
      </c>
      <c r="I109" s="24">
        <v>12</v>
      </c>
      <c r="J109" s="28" t="s">
        <v>192</v>
      </c>
      <c r="L109" s="28" t="s">
        <v>266</v>
      </c>
    </row>
    <row r="110" spans="1:12" ht="25.5" x14ac:dyDescent="0.2">
      <c r="A110" s="44">
        <f t="shared" si="1"/>
        <v>109</v>
      </c>
      <c r="B110" s="26">
        <v>109</v>
      </c>
      <c r="C110" s="25" t="s">
        <v>47</v>
      </c>
      <c r="D110" s="1" t="s">
        <v>75</v>
      </c>
      <c r="E110" s="1" t="s">
        <v>43</v>
      </c>
      <c r="F110" s="26">
        <v>2006</v>
      </c>
      <c r="G110" s="1" t="s">
        <v>76</v>
      </c>
      <c r="H110" s="28" t="s">
        <v>44</v>
      </c>
      <c r="I110" s="24">
        <v>6</v>
      </c>
      <c r="J110" s="28" t="s">
        <v>192</v>
      </c>
      <c r="L110" s="26"/>
    </row>
    <row r="111" spans="1:12" ht="25.5" x14ac:dyDescent="0.2">
      <c r="A111" s="44">
        <f t="shared" si="1"/>
        <v>110</v>
      </c>
      <c r="B111" s="26">
        <v>110</v>
      </c>
      <c r="C111" s="25" t="s">
        <v>47</v>
      </c>
      <c r="D111" s="1" t="s">
        <v>70</v>
      </c>
      <c r="E111" s="1" t="s">
        <v>38</v>
      </c>
      <c r="F111" s="26">
        <v>2007</v>
      </c>
      <c r="G111" s="1" t="s">
        <v>71</v>
      </c>
      <c r="H111" s="28" t="s">
        <v>44</v>
      </c>
      <c r="I111" s="24">
        <v>10</v>
      </c>
      <c r="J111" s="28" t="s">
        <v>191</v>
      </c>
      <c r="L111" s="28" t="s">
        <v>220</v>
      </c>
    </row>
    <row r="112" spans="1:12" ht="25.5" x14ac:dyDescent="0.2">
      <c r="A112" s="44">
        <f t="shared" si="1"/>
        <v>111</v>
      </c>
      <c r="B112" s="26">
        <v>111</v>
      </c>
      <c r="C112" s="25" t="s">
        <v>47</v>
      </c>
      <c r="D112" s="1" t="s">
        <v>555</v>
      </c>
      <c r="E112" s="1" t="s">
        <v>556</v>
      </c>
      <c r="F112" s="26">
        <v>2007</v>
      </c>
      <c r="G112" s="1" t="s">
        <v>557</v>
      </c>
      <c r="H112" s="28" t="s">
        <v>44</v>
      </c>
      <c r="I112" s="24">
        <v>10</v>
      </c>
      <c r="J112" s="28" t="s">
        <v>192</v>
      </c>
      <c r="L112" s="26"/>
    </row>
    <row r="113" spans="1:12" ht="25.5" x14ac:dyDescent="0.2">
      <c r="A113" s="44">
        <f t="shared" si="1"/>
        <v>112</v>
      </c>
      <c r="B113" s="26">
        <v>112</v>
      </c>
      <c r="C113" s="25" t="s">
        <v>47</v>
      </c>
      <c r="D113" s="1" t="s">
        <v>169</v>
      </c>
      <c r="E113" s="1" t="s">
        <v>566</v>
      </c>
      <c r="F113" s="26">
        <v>2007</v>
      </c>
      <c r="G113" s="1" t="s">
        <v>567</v>
      </c>
      <c r="H113" s="28" t="s">
        <v>44</v>
      </c>
      <c r="I113" s="24">
        <v>12</v>
      </c>
      <c r="J113" s="28" t="s">
        <v>191</v>
      </c>
      <c r="L113" s="28" t="s">
        <v>223</v>
      </c>
    </row>
    <row r="114" spans="1:12" ht="25.5" x14ac:dyDescent="0.2">
      <c r="A114" s="44">
        <f t="shared" si="1"/>
        <v>113</v>
      </c>
      <c r="B114" s="26">
        <v>113</v>
      </c>
      <c r="C114" s="25" t="s">
        <v>47</v>
      </c>
      <c r="D114" s="1" t="s">
        <v>72</v>
      </c>
      <c r="E114" s="1" t="s">
        <v>595</v>
      </c>
      <c r="F114" s="26">
        <v>2007</v>
      </c>
      <c r="G114" s="1" t="s">
        <v>596</v>
      </c>
      <c r="H114" s="28" t="s">
        <v>44</v>
      </c>
      <c r="I114" s="24">
        <v>15</v>
      </c>
      <c r="J114" s="28" t="s">
        <v>191</v>
      </c>
      <c r="L114" s="28" t="s">
        <v>487</v>
      </c>
    </row>
    <row r="115" spans="1:12" ht="25.5" x14ac:dyDescent="0.2">
      <c r="A115" s="44">
        <f t="shared" si="1"/>
        <v>114</v>
      </c>
      <c r="B115" s="26">
        <v>114</v>
      </c>
      <c r="C115" s="25" t="s">
        <v>47</v>
      </c>
      <c r="D115" s="1" t="s">
        <v>72</v>
      </c>
      <c r="E115" s="1" t="s">
        <v>30</v>
      </c>
      <c r="F115" s="26">
        <v>2007</v>
      </c>
      <c r="G115" s="1" t="s">
        <v>271</v>
      </c>
      <c r="H115" s="28" t="s">
        <v>44</v>
      </c>
      <c r="I115" s="24">
        <v>7</v>
      </c>
      <c r="J115" s="28" t="s">
        <v>191</v>
      </c>
      <c r="L115" s="28" t="s">
        <v>270</v>
      </c>
    </row>
    <row r="116" spans="1:12" ht="25.5" x14ac:dyDescent="0.2">
      <c r="A116" s="44">
        <f t="shared" si="1"/>
        <v>115</v>
      </c>
      <c r="B116" s="26">
        <v>115</v>
      </c>
      <c r="C116" s="25" t="s">
        <v>47</v>
      </c>
      <c r="D116" s="1" t="s">
        <v>521</v>
      </c>
      <c r="E116" s="1" t="s">
        <v>617</v>
      </c>
      <c r="F116" s="26">
        <v>2007</v>
      </c>
      <c r="G116" s="1" t="s">
        <v>618</v>
      </c>
      <c r="H116" s="28" t="s">
        <v>44</v>
      </c>
      <c r="I116" s="24">
        <v>10</v>
      </c>
      <c r="J116" s="28" t="s">
        <v>191</v>
      </c>
      <c r="L116" s="28" t="s">
        <v>524</v>
      </c>
    </row>
    <row r="117" spans="1:12" ht="25.5" x14ac:dyDescent="0.2">
      <c r="A117" s="44">
        <f t="shared" si="1"/>
        <v>116</v>
      </c>
      <c r="B117" s="26">
        <v>116</v>
      </c>
      <c r="C117" s="25" t="s">
        <v>47</v>
      </c>
      <c r="D117" s="1" t="s">
        <v>622</v>
      </c>
      <c r="E117" s="1" t="s">
        <v>623</v>
      </c>
      <c r="F117" s="26">
        <v>2007</v>
      </c>
      <c r="G117" s="1" t="s">
        <v>624</v>
      </c>
      <c r="H117" s="28" t="s">
        <v>44</v>
      </c>
      <c r="I117" s="24">
        <v>8</v>
      </c>
      <c r="J117" s="28" t="s">
        <v>191</v>
      </c>
      <c r="L117" s="26"/>
    </row>
    <row r="118" spans="1:12" ht="25.5" x14ac:dyDescent="0.2">
      <c r="A118" s="44">
        <f t="shared" si="1"/>
        <v>117</v>
      </c>
      <c r="B118" s="26">
        <v>117</v>
      </c>
      <c r="C118" s="25" t="s">
        <v>47</v>
      </c>
      <c r="D118" s="1" t="s">
        <v>560</v>
      </c>
      <c r="E118" s="1" t="s">
        <v>561</v>
      </c>
      <c r="F118" s="26">
        <v>2008</v>
      </c>
      <c r="G118" s="1" t="s">
        <v>562</v>
      </c>
      <c r="H118" s="28" t="s">
        <v>44</v>
      </c>
      <c r="J118" s="28" t="s">
        <v>192</v>
      </c>
      <c r="L118" s="26"/>
    </row>
    <row r="119" spans="1:12" ht="25.5" x14ac:dyDescent="0.2">
      <c r="A119" s="44">
        <f t="shared" si="1"/>
        <v>118</v>
      </c>
      <c r="B119" s="26">
        <v>118</v>
      </c>
      <c r="C119" s="25" t="s">
        <v>47</v>
      </c>
      <c r="D119" s="1" t="s">
        <v>605</v>
      </c>
      <c r="E119" s="1" t="s">
        <v>606</v>
      </c>
      <c r="F119" s="26">
        <v>2008</v>
      </c>
      <c r="G119" s="1" t="s">
        <v>607</v>
      </c>
      <c r="H119" s="28" t="s">
        <v>44</v>
      </c>
      <c r="I119" s="24">
        <v>4</v>
      </c>
      <c r="J119" s="28" t="s">
        <v>192</v>
      </c>
      <c r="L119" s="26"/>
    </row>
    <row r="120" spans="1:12" ht="25.5" x14ac:dyDescent="0.2">
      <c r="A120" s="44">
        <f t="shared" si="1"/>
        <v>119</v>
      </c>
      <c r="B120" s="26">
        <v>119</v>
      </c>
      <c r="C120" s="25" t="s">
        <v>47</v>
      </c>
      <c r="D120" s="1" t="s">
        <v>541</v>
      </c>
      <c r="E120" s="1" t="s">
        <v>542</v>
      </c>
      <c r="F120" s="26">
        <v>2009</v>
      </c>
      <c r="G120" s="1" t="s">
        <v>543</v>
      </c>
      <c r="H120" s="28" t="s">
        <v>44</v>
      </c>
      <c r="I120" s="24">
        <v>5</v>
      </c>
      <c r="J120" s="28" t="s">
        <v>192</v>
      </c>
      <c r="L120" s="26"/>
    </row>
    <row r="121" spans="1:12" ht="25.5" x14ac:dyDescent="0.2">
      <c r="A121" s="44">
        <f t="shared" si="1"/>
        <v>120</v>
      </c>
      <c r="B121" s="26">
        <v>120</v>
      </c>
      <c r="C121" s="25" t="s">
        <v>47</v>
      </c>
      <c r="D121" s="1" t="s">
        <v>544</v>
      </c>
      <c r="E121" s="1" t="s">
        <v>545</v>
      </c>
      <c r="F121" s="26">
        <v>2009</v>
      </c>
      <c r="G121" s="1" t="s">
        <v>546</v>
      </c>
      <c r="H121" s="28" t="s">
        <v>44</v>
      </c>
      <c r="I121" s="24">
        <v>4</v>
      </c>
      <c r="J121" s="28" t="s">
        <v>192</v>
      </c>
      <c r="L121" s="26"/>
    </row>
    <row r="122" spans="1:12" ht="25.5" x14ac:dyDescent="0.2">
      <c r="A122" s="44">
        <f t="shared" si="1"/>
        <v>121</v>
      </c>
      <c r="B122" s="26">
        <v>121</v>
      </c>
      <c r="C122" s="25" t="s">
        <v>47</v>
      </c>
      <c r="D122" s="1" t="s">
        <v>66</v>
      </c>
      <c r="E122" s="1" t="s">
        <v>33</v>
      </c>
      <c r="F122" s="26">
        <v>2009</v>
      </c>
      <c r="G122" s="1" t="s">
        <v>67</v>
      </c>
      <c r="H122" s="28" t="s">
        <v>44</v>
      </c>
      <c r="I122" s="24">
        <v>10</v>
      </c>
      <c r="J122" s="28" t="s">
        <v>192</v>
      </c>
      <c r="L122" s="26"/>
    </row>
    <row r="123" spans="1:12" ht="25.5" x14ac:dyDescent="0.2">
      <c r="A123" s="44">
        <f t="shared" si="1"/>
        <v>122</v>
      </c>
      <c r="B123" s="26">
        <v>122</v>
      </c>
      <c r="C123" s="25" t="s">
        <v>47</v>
      </c>
      <c r="D123" s="1" t="s">
        <v>68</v>
      </c>
      <c r="E123" s="1" t="s">
        <v>22</v>
      </c>
      <c r="F123" s="26">
        <v>2009</v>
      </c>
      <c r="G123" s="1" t="s">
        <v>69</v>
      </c>
      <c r="H123" s="28" t="s">
        <v>44</v>
      </c>
      <c r="I123" s="24">
        <v>2</v>
      </c>
      <c r="J123" s="28" t="s">
        <v>193</v>
      </c>
      <c r="K123" s="46" t="s">
        <v>14</v>
      </c>
      <c r="L123" s="28" t="s">
        <v>230</v>
      </c>
    </row>
    <row r="124" spans="1:12" ht="25.5" x14ac:dyDescent="0.2">
      <c r="A124" s="44">
        <f t="shared" si="1"/>
        <v>123</v>
      </c>
      <c r="B124" s="26">
        <v>123</v>
      </c>
      <c r="C124" s="25" t="s">
        <v>47</v>
      </c>
      <c r="D124" s="1" t="s">
        <v>592</v>
      </c>
      <c r="E124" s="1" t="s">
        <v>593</v>
      </c>
      <c r="F124" s="26">
        <v>2009</v>
      </c>
      <c r="G124" s="1" t="s">
        <v>594</v>
      </c>
      <c r="H124" s="28" t="s">
        <v>44</v>
      </c>
      <c r="I124" s="24">
        <v>7</v>
      </c>
      <c r="J124" s="28" t="s">
        <v>192</v>
      </c>
      <c r="L124" s="26"/>
    </row>
    <row r="125" spans="1:12" ht="38.25" x14ac:dyDescent="0.2">
      <c r="A125" s="44">
        <f t="shared" si="1"/>
        <v>124</v>
      </c>
      <c r="B125" s="26">
        <v>124</v>
      </c>
      <c r="C125" s="25" t="s">
        <v>47</v>
      </c>
      <c r="D125" s="1" t="s">
        <v>619</v>
      </c>
      <c r="E125" s="1" t="s">
        <v>620</v>
      </c>
      <c r="F125" s="26">
        <v>2009</v>
      </c>
      <c r="G125" s="1" t="s">
        <v>621</v>
      </c>
      <c r="H125" s="28" t="s">
        <v>44</v>
      </c>
      <c r="I125" s="24">
        <v>2</v>
      </c>
      <c r="J125" s="28" t="s">
        <v>193</v>
      </c>
      <c r="K125" s="28" t="s">
        <v>14</v>
      </c>
      <c r="L125" s="26"/>
    </row>
    <row r="126" spans="1:12" ht="25.5" x14ac:dyDescent="0.2">
      <c r="A126" s="44">
        <f t="shared" si="1"/>
        <v>125</v>
      </c>
      <c r="B126" s="26">
        <v>125</v>
      </c>
      <c r="C126" s="25" t="s">
        <v>47</v>
      </c>
      <c r="D126" s="1" t="s">
        <v>64</v>
      </c>
      <c r="E126" s="1" t="s">
        <v>35</v>
      </c>
      <c r="F126" s="26">
        <v>2010</v>
      </c>
      <c r="G126" s="1" t="s">
        <v>65</v>
      </c>
      <c r="H126" s="28" t="s">
        <v>44</v>
      </c>
      <c r="I126" s="24">
        <v>6</v>
      </c>
      <c r="J126" s="28" t="s">
        <v>192</v>
      </c>
      <c r="L126" s="28" t="s">
        <v>259</v>
      </c>
    </row>
    <row r="127" spans="1:12" ht="25.5" x14ac:dyDescent="0.2">
      <c r="A127" s="44">
        <f t="shared" si="1"/>
        <v>126</v>
      </c>
      <c r="B127" s="26">
        <v>126</v>
      </c>
      <c r="C127" s="25" t="s">
        <v>47</v>
      </c>
      <c r="D127" s="1" t="s">
        <v>529</v>
      </c>
      <c r="E127" s="1" t="s">
        <v>530</v>
      </c>
      <c r="F127" s="26">
        <v>2010</v>
      </c>
      <c r="G127" s="25" t="s">
        <v>531</v>
      </c>
      <c r="H127" s="28" t="s">
        <v>44</v>
      </c>
      <c r="I127" s="24">
        <v>6</v>
      </c>
      <c r="J127" s="28" t="s">
        <v>192</v>
      </c>
      <c r="L127" s="28" t="s">
        <v>532</v>
      </c>
    </row>
    <row r="128" spans="1:12" ht="25.5" x14ac:dyDescent="0.2">
      <c r="A128" s="44">
        <f t="shared" si="1"/>
        <v>127</v>
      </c>
      <c r="B128" s="45">
        <v>127</v>
      </c>
      <c r="C128" s="13" t="s">
        <v>47</v>
      </c>
      <c r="D128" s="9" t="s">
        <v>62</v>
      </c>
      <c r="E128" s="9" t="s">
        <v>26</v>
      </c>
      <c r="F128" s="45">
        <v>2010</v>
      </c>
      <c r="G128" s="9" t="s">
        <v>63</v>
      </c>
      <c r="H128" s="46" t="s">
        <v>44</v>
      </c>
      <c r="I128" s="44">
        <v>4</v>
      </c>
      <c r="J128" s="46" t="s">
        <v>191</v>
      </c>
      <c r="K128" s="45"/>
      <c r="L128" s="46" t="s">
        <v>221</v>
      </c>
    </row>
    <row r="129" spans="1:12" ht="25.5" x14ac:dyDescent="0.2">
      <c r="A129" s="44">
        <f t="shared" si="1"/>
        <v>128</v>
      </c>
      <c r="B129" s="26">
        <v>128</v>
      </c>
      <c r="C129" s="25" t="s">
        <v>47</v>
      </c>
      <c r="D129" s="1" t="s">
        <v>538</v>
      </c>
      <c r="E129" s="1" t="s">
        <v>539</v>
      </c>
      <c r="F129" s="26">
        <v>2011</v>
      </c>
      <c r="G129" s="1" t="s">
        <v>540</v>
      </c>
      <c r="H129" s="28" t="s">
        <v>44</v>
      </c>
      <c r="I129" s="24">
        <v>6</v>
      </c>
      <c r="J129" s="28" t="s">
        <v>192</v>
      </c>
      <c r="L129" s="26"/>
    </row>
    <row r="130" spans="1:12" ht="25.5" x14ac:dyDescent="0.2">
      <c r="A130" s="44">
        <f t="shared" si="1"/>
        <v>129</v>
      </c>
      <c r="B130" s="26">
        <v>129</v>
      </c>
      <c r="C130" s="25" t="s">
        <v>47</v>
      </c>
      <c r="D130" s="1" t="s">
        <v>434</v>
      </c>
      <c r="E130" s="1" t="s">
        <v>550</v>
      </c>
      <c r="F130" s="26">
        <v>2011</v>
      </c>
      <c r="G130" s="1" t="s">
        <v>551</v>
      </c>
      <c r="H130" s="28" t="s">
        <v>44</v>
      </c>
      <c r="I130" s="24">
        <v>14</v>
      </c>
      <c r="J130" s="28" t="s">
        <v>192</v>
      </c>
      <c r="L130" s="28" t="s">
        <v>437</v>
      </c>
    </row>
    <row r="131" spans="1:12" ht="25.5" x14ac:dyDescent="0.2">
      <c r="A131" s="44">
        <f t="shared" si="1"/>
        <v>130</v>
      </c>
      <c r="B131" s="45">
        <v>130</v>
      </c>
      <c r="C131" s="13" t="s">
        <v>47</v>
      </c>
      <c r="D131" s="9" t="s">
        <v>60</v>
      </c>
      <c r="E131" s="9" t="s">
        <v>32</v>
      </c>
      <c r="F131" s="45">
        <v>2011</v>
      </c>
      <c r="G131" s="9" t="s">
        <v>61</v>
      </c>
      <c r="H131" s="46" t="s">
        <v>44</v>
      </c>
      <c r="I131" s="44">
        <v>3</v>
      </c>
      <c r="J131" s="46" t="s">
        <v>191</v>
      </c>
      <c r="K131" s="46"/>
      <c r="L131" s="45"/>
    </row>
    <row r="132" spans="1:12" ht="25.5" x14ac:dyDescent="0.2">
      <c r="A132" s="44">
        <f t="shared" ref="A132:A195" si="2">A131+1</f>
        <v>131</v>
      </c>
      <c r="B132" s="26">
        <v>131</v>
      </c>
      <c r="C132" s="25" t="s">
        <v>47</v>
      </c>
      <c r="D132" s="1" t="s">
        <v>574</v>
      </c>
      <c r="E132" s="1" t="s">
        <v>575</v>
      </c>
      <c r="F132" s="26">
        <v>2011</v>
      </c>
      <c r="G132" s="1" t="s">
        <v>576</v>
      </c>
      <c r="H132" s="28" t="s">
        <v>44</v>
      </c>
      <c r="I132" s="24">
        <v>2</v>
      </c>
      <c r="J132" s="28" t="s">
        <v>192</v>
      </c>
      <c r="L132" s="26"/>
    </row>
    <row r="133" spans="1:12" ht="25.5" x14ac:dyDescent="0.2">
      <c r="A133" s="44">
        <f t="shared" si="2"/>
        <v>132</v>
      </c>
      <c r="B133" s="26">
        <v>132</v>
      </c>
      <c r="C133" s="25" t="s">
        <v>47</v>
      </c>
      <c r="D133" s="1" t="s">
        <v>58</v>
      </c>
      <c r="E133" s="1" t="s">
        <v>34</v>
      </c>
      <c r="F133" s="26">
        <v>2012</v>
      </c>
      <c r="G133" s="1" t="s">
        <v>59</v>
      </c>
      <c r="H133" s="28" t="s">
        <v>44</v>
      </c>
      <c r="I133" s="24">
        <v>7</v>
      </c>
      <c r="J133" s="28" t="s">
        <v>192</v>
      </c>
      <c r="L133" s="26"/>
    </row>
    <row r="134" spans="1:12" ht="25.5" x14ac:dyDescent="0.2">
      <c r="A134" s="44">
        <f t="shared" si="2"/>
        <v>133</v>
      </c>
      <c r="B134" s="26">
        <v>133</v>
      </c>
      <c r="C134" s="25" t="s">
        <v>47</v>
      </c>
      <c r="D134" s="1" t="s">
        <v>56</v>
      </c>
      <c r="E134" s="1" t="s">
        <v>31</v>
      </c>
      <c r="F134" s="26">
        <v>2012</v>
      </c>
      <c r="G134" s="1" t="s">
        <v>577</v>
      </c>
      <c r="H134" s="28" t="s">
        <v>44</v>
      </c>
      <c r="I134" s="24">
        <v>4</v>
      </c>
      <c r="J134" s="28" t="s">
        <v>191</v>
      </c>
      <c r="L134" s="26"/>
    </row>
    <row r="135" spans="1:12" ht="25.5" x14ac:dyDescent="0.2">
      <c r="A135" s="44">
        <f t="shared" si="2"/>
        <v>134</v>
      </c>
      <c r="B135" s="26">
        <v>134</v>
      </c>
      <c r="C135" s="25" t="s">
        <v>47</v>
      </c>
      <c r="D135" s="1" t="s">
        <v>198</v>
      </c>
      <c r="E135" s="1" t="s">
        <v>558</v>
      </c>
      <c r="F135" s="26">
        <v>2013</v>
      </c>
      <c r="G135" s="1" t="s">
        <v>559</v>
      </c>
      <c r="H135" s="28" t="s">
        <v>44</v>
      </c>
      <c r="I135" s="24">
        <v>4</v>
      </c>
      <c r="J135" s="28" t="s">
        <v>191</v>
      </c>
      <c r="L135" s="28" t="s">
        <v>442</v>
      </c>
    </row>
    <row r="136" spans="1:12" ht="25.5" x14ac:dyDescent="0.2">
      <c r="A136" s="44">
        <f t="shared" si="2"/>
        <v>135</v>
      </c>
      <c r="B136" s="26">
        <v>135</v>
      </c>
      <c r="C136" s="25" t="s">
        <v>47</v>
      </c>
      <c r="D136" s="1" t="s">
        <v>56</v>
      </c>
      <c r="E136" s="1" t="s">
        <v>24</v>
      </c>
      <c r="F136" s="26">
        <v>2013</v>
      </c>
      <c r="G136" s="1" t="s">
        <v>57</v>
      </c>
      <c r="H136" s="28" t="s">
        <v>44</v>
      </c>
      <c r="I136" s="24">
        <v>8</v>
      </c>
      <c r="J136" s="28" t="s">
        <v>233</v>
      </c>
      <c r="L136" s="28" t="s">
        <v>229</v>
      </c>
    </row>
    <row r="137" spans="1:12" ht="25.5" x14ac:dyDescent="0.2">
      <c r="A137" s="44">
        <f t="shared" si="2"/>
        <v>136</v>
      </c>
      <c r="B137" s="26">
        <v>136</v>
      </c>
      <c r="C137" s="25" t="s">
        <v>47</v>
      </c>
      <c r="D137" s="1" t="s">
        <v>533</v>
      </c>
      <c r="E137" s="1" t="s">
        <v>534</v>
      </c>
      <c r="F137" s="26">
        <v>2014</v>
      </c>
      <c r="G137" s="1" t="s">
        <v>535</v>
      </c>
      <c r="H137" s="28" t="s">
        <v>44</v>
      </c>
      <c r="I137" s="24">
        <v>4</v>
      </c>
      <c r="J137" s="28" t="s">
        <v>192</v>
      </c>
      <c r="L137" s="26"/>
    </row>
    <row r="138" spans="1:12" ht="38.25" x14ac:dyDescent="0.2">
      <c r="A138" s="44">
        <f t="shared" si="2"/>
        <v>137</v>
      </c>
      <c r="B138" s="26">
        <v>137</v>
      </c>
      <c r="C138" s="25" t="s">
        <v>47</v>
      </c>
      <c r="D138" s="25" t="s">
        <v>248</v>
      </c>
      <c r="E138" s="25" t="s">
        <v>249</v>
      </c>
      <c r="F138" s="26">
        <v>2014</v>
      </c>
      <c r="G138" s="25" t="s">
        <v>250</v>
      </c>
      <c r="H138" s="28" t="s">
        <v>44</v>
      </c>
      <c r="I138" s="24">
        <v>8</v>
      </c>
      <c r="J138" s="28" t="s">
        <v>233</v>
      </c>
      <c r="L138" s="28" t="s">
        <v>263</v>
      </c>
    </row>
    <row r="139" spans="1:12" ht="38.25" x14ac:dyDescent="0.2">
      <c r="A139" s="44">
        <f t="shared" si="2"/>
        <v>138</v>
      </c>
      <c r="B139" s="26">
        <v>138</v>
      </c>
      <c r="C139" s="25" t="s">
        <v>47</v>
      </c>
      <c r="D139" s="1" t="s">
        <v>54</v>
      </c>
      <c r="E139" s="1" t="s">
        <v>41</v>
      </c>
      <c r="F139" s="26">
        <v>2014</v>
      </c>
      <c r="G139" s="1" t="s">
        <v>55</v>
      </c>
      <c r="H139" s="28" t="s">
        <v>44</v>
      </c>
      <c r="I139" s="24">
        <v>10</v>
      </c>
      <c r="J139" s="28" t="s">
        <v>192</v>
      </c>
      <c r="L139" s="26"/>
    </row>
    <row r="140" spans="1:12" ht="38.25" x14ac:dyDescent="0.2">
      <c r="A140" s="44">
        <f t="shared" si="2"/>
        <v>139</v>
      </c>
      <c r="B140" s="26">
        <v>139</v>
      </c>
      <c r="C140" s="25" t="s">
        <v>47</v>
      </c>
      <c r="D140" s="25" t="s">
        <v>243</v>
      </c>
      <c r="E140" s="25" t="s">
        <v>244</v>
      </c>
      <c r="F140" s="26">
        <v>2015</v>
      </c>
      <c r="G140" s="25" t="s">
        <v>245</v>
      </c>
      <c r="H140" s="28" t="s">
        <v>44</v>
      </c>
      <c r="I140" s="24">
        <v>6</v>
      </c>
      <c r="J140" s="28" t="s">
        <v>233</v>
      </c>
      <c r="L140" s="28" t="s">
        <v>264</v>
      </c>
    </row>
    <row r="141" spans="1:12" ht="25.5" x14ac:dyDescent="0.2">
      <c r="A141" s="44">
        <f t="shared" si="2"/>
        <v>140</v>
      </c>
      <c r="B141" s="26">
        <v>140</v>
      </c>
      <c r="C141" s="25" t="s">
        <v>47</v>
      </c>
      <c r="D141" s="1" t="s">
        <v>610</v>
      </c>
      <c r="E141" s="1" t="s">
        <v>611</v>
      </c>
      <c r="F141" s="26">
        <v>2015</v>
      </c>
      <c r="G141" s="1" t="s">
        <v>612</v>
      </c>
      <c r="H141" s="28" t="s">
        <v>44</v>
      </c>
      <c r="I141" s="24">
        <v>4</v>
      </c>
      <c r="J141" s="28" t="s">
        <v>192</v>
      </c>
      <c r="L141" s="26"/>
    </row>
    <row r="142" spans="1:12" ht="38.25" x14ac:dyDescent="0.2">
      <c r="A142" s="44">
        <f t="shared" si="2"/>
        <v>141</v>
      </c>
      <c r="B142" s="26">
        <v>141</v>
      </c>
      <c r="C142" s="25" t="s">
        <v>47</v>
      </c>
      <c r="D142" s="1" t="s">
        <v>547</v>
      </c>
      <c r="E142" s="1" t="s">
        <v>548</v>
      </c>
      <c r="F142" s="26">
        <v>2016</v>
      </c>
      <c r="G142" s="1" t="s">
        <v>549</v>
      </c>
      <c r="H142" s="28" t="s">
        <v>44</v>
      </c>
      <c r="I142" s="24">
        <v>4</v>
      </c>
      <c r="J142" s="28" t="s">
        <v>192</v>
      </c>
      <c r="L142" s="26"/>
    </row>
    <row r="143" spans="1:12" ht="38.25" x14ac:dyDescent="0.2">
      <c r="A143" s="44">
        <f t="shared" si="2"/>
        <v>142</v>
      </c>
      <c r="B143" s="26">
        <v>142</v>
      </c>
      <c r="C143" s="25" t="s">
        <v>47</v>
      </c>
      <c r="D143" s="1" t="s">
        <v>568</v>
      </c>
      <c r="E143" s="1" t="s">
        <v>569</v>
      </c>
      <c r="F143" s="26">
        <v>2016</v>
      </c>
      <c r="G143" s="1" t="s">
        <v>570</v>
      </c>
      <c r="H143" s="28" t="s">
        <v>44</v>
      </c>
      <c r="I143" s="24">
        <v>7</v>
      </c>
      <c r="J143" s="28" t="s">
        <v>192</v>
      </c>
      <c r="L143" s="26"/>
    </row>
    <row r="144" spans="1:12" ht="38.25" x14ac:dyDescent="0.2">
      <c r="A144" s="44">
        <f t="shared" si="2"/>
        <v>143</v>
      </c>
      <c r="B144" s="26">
        <v>143</v>
      </c>
      <c r="C144" s="25" t="s">
        <v>47</v>
      </c>
      <c r="D144" s="1" t="s">
        <v>608</v>
      </c>
      <c r="E144" s="1" t="s">
        <v>160</v>
      </c>
      <c r="F144" s="26">
        <v>2016</v>
      </c>
      <c r="G144" s="1" t="s">
        <v>609</v>
      </c>
      <c r="H144" s="28" t="s">
        <v>44</v>
      </c>
      <c r="I144" s="24">
        <v>11</v>
      </c>
      <c r="J144" s="28" t="s">
        <v>233</v>
      </c>
      <c r="L144" s="28" t="s">
        <v>505</v>
      </c>
    </row>
    <row r="145" spans="1:12" ht="25.5" x14ac:dyDescent="0.2">
      <c r="A145" s="44">
        <f t="shared" si="2"/>
        <v>144</v>
      </c>
      <c r="B145" s="26">
        <v>144</v>
      </c>
      <c r="C145" s="25" t="s">
        <v>47</v>
      </c>
      <c r="D145" s="1" t="s">
        <v>52</v>
      </c>
      <c r="E145" s="1" t="s">
        <v>23</v>
      </c>
      <c r="F145" s="26">
        <v>2018</v>
      </c>
      <c r="G145" s="1" t="s">
        <v>53</v>
      </c>
      <c r="H145" s="28" t="s">
        <v>44</v>
      </c>
      <c r="I145" s="24">
        <v>4</v>
      </c>
      <c r="J145" s="28" t="s">
        <v>233</v>
      </c>
      <c r="L145" s="28" t="s">
        <v>222</v>
      </c>
    </row>
    <row r="146" spans="1:12" ht="38.25" x14ac:dyDescent="0.2">
      <c r="A146" s="44">
        <f t="shared" si="2"/>
        <v>145</v>
      </c>
      <c r="B146" s="26">
        <v>145</v>
      </c>
      <c r="C146" s="25" t="s">
        <v>47</v>
      </c>
      <c r="D146" s="1" t="s">
        <v>578</v>
      </c>
      <c r="E146" s="1" t="s">
        <v>579</v>
      </c>
      <c r="F146" s="26">
        <v>2018</v>
      </c>
      <c r="G146" s="1" t="s">
        <v>580</v>
      </c>
      <c r="H146" s="28" t="s">
        <v>44</v>
      </c>
      <c r="I146" s="24">
        <v>5</v>
      </c>
      <c r="J146" s="28" t="s">
        <v>192</v>
      </c>
      <c r="L146" s="26"/>
    </row>
    <row r="147" spans="1:12" ht="25.5" x14ac:dyDescent="0.2">
      <c r="A147" s="44">
        <f t="shared" si="2"/>
        <v>146</v>
      </c>
      <c r="B147" s="26">
        <v>146</v>
      </c>
      <c r="C147" s="25" t="s">
        <v>47</v>
      </c>
      <c r="D147" s="1" t="s">
        <v>589</v>
      </c>
      <c r="E147" s="1" t="s">
        <v>590</v>
      </c>
      <c r="F147" s="26">
        <v>2018</v>
      </c>
      <c r="G147" s="1" t="s">
        <v>591</v>
      </c>
      <c r="H147" s="28" t="s">
        <v>44</v>
      </c>
      <c r="I147" s="24">
        <v>5</v>
      </c>
      <c r="J147" s="28" t="s">
        <v>192</v>
      </c>
      <c r="L147" s="26"/>
    </row>
    <row r="148" spans="1:12" ht="25.5" x14ac:dyDescent="0.2">
      <c r="A148" s="44">
        <f t="shared" si="2"/>
        <v>147</v>
      </c>
      <c r="B148" s="26">
        <v>147</v>
      </c>
      <c r="C148" s="25" t="s">
        <v>47</v>
      </c>
      <c r="D148" s="1" t="s">
        <v>614</v>
      </c>
      <c r="E148" s="1" t="s">
        <v>615</v>
      </c>
      <c r="F148" s="26">
        <v>2018</v>
      </c>
      <c r="G148" s="1" t="s">
        <v>616</v>
      </c>
      <c r="H148" s="28" t="s">
        <v>44</v>
      </c>
      <c r="I148" s="24">
        <v>12</v>
      </c>
      <c r="J148" s="28" t="s">
        <v>192</v>
      </c>
      <c r="L148" s="28" t="s">
        <v>516</v>
      </c>
    </row>
    <row r="149" spans="1:12" ht="38.25" x14ac:dyDescent="0.2">
      <c r="A149" s="44">
        <f t="shared" si="2"/>
        <v>148</v>
      </c>
      <c r="B149" s="26">
        <v>148</v>
      </c>
      <c r="C149" s="25" t="s">
        <v>47</v>
      </c>
      <c r="D149" s="1" t="s">
        <v>602</v>
      </c>
      <c r="E149" s="1" t="s">
        <v>603</v>
      </c>
      <c r="F149" s="26">
        <v>2019</v>
      </c>
      <c r="G149" s="1" t="s">
        <v>604</v>
      </c>
      <c r="H149" s="28" t="s">
        <v>44</v>
      </c>
      <c r="I149" s="24">
        <v>4</v>
      </c>
      <c r="J149" s="28" t="s">
        <v>192</v>
      </c>
      <c r="L149" s="28"/>
    </row>
    <row r="150" spans="1:12" ht="38.25" x14ac:dyDescent="0.2">
      <c r="A150" s="44">
        <f t="shared" si="2"/>
        <v>149</v>
      </c>
      <c r="B150" s="26">
        <v>149</v>
      </c>
      <c r="C150" s="25" t="s">
        <v>49</v>
      </c>
      <c r="D150" s="1" t="s">
        <v>657</v>
      </c>
      <c r="E150" s="1" t="s">
        <v>454</v>
      </c>
      <c r="F150" s="26">
        <v>1992</v>
      </c>
      <c r="G150" s="25" t="s">
        <v>658</v>
      </c>
      <c r="H150" s="28" t="s">
        <v>44</v>
      </c>
      <c r="I150" s="24">
        <v>4</v>
      </c>
      <c r="J150" s="28" t="s">
        <v>233</v>
      </c>
      <c r="L150" s="28" t="s">
        <v>456</v>
      </c>
    </row>
    <row r="151" spans="1:12" ht="25.5" x14ac:dyDescent="0.2">
      <c r="A151" s="44">
        <f t="shared" si="2"/>
        <v>150</v>
      </c>
      <c r="B151" s="26">
        <v>150</v>
      </c>
      <c r="C151" s="25" t="s">
        <v>49</v>
      </c>
      <c r="D151" s="1" t="s">
        <v>495</v>
      </c>
      <c r="E151" s="1" t="s">
        <v>496</v>
      </c>
      <c r="F151" s="26">
        <v>1995</v>
      </c>
      <c r="G151" s="25" t="s">
        <v>687</v>
      </c>
      <c r="H151" s="28" t="s">
        <v>44</v>
      </c>
      <c r="I151" s="24">
        <v>10</v>
      </c>
      <c r="J151" s="28" t="s">
        <v>233</v>
      </c>
      <c r="L151" s="28" t="s">
        <v>498</v>
      </c>
    </row>
    <row r="152" spans="1:12" ht="25.5" x14ac:dyDescent="0.2">
      <c r="A152" s="44">
        <f t="shared" si="2"/>
        <v>151</v>
      </c>
      <c r="B152" s="26">
        <v>151</v>
      </c>
      <c r="C152" s="25" t="s">
        <v>49</v>
      </c>
      <c r="D152" s="1" t="s">
        <v>153</v>
      </c>
      <c r="E152" s="1" t="s">
        <v>184</v>
      </c>
      <c r="F152" s="26">
        <v>1996</v>
      </c>
      <c r="G152" s="25" t="s">
        <v>186</v>
      </c>
      <c r="H152" s="28" t="s">
        <v>45</v>
      </c>
      <c r="I152" s="24">
        <v>24</v>
      </c>
      <c r="J152" s="28" t="s">
        <v>193</v>
      </c>
      <c r="K152" s="28" t="s">
        <v>10</v>
      </c>
      <c r="L152" s="26"/>
    </row>
    <row r="153" spans="1:12" ht="38.25" x14ac:dyDescent="0.2">
      <c r="A153" s="44">
        <f t="shared" si="2"/>
        <v>152</v>
      </c>
      <c r="B153" s="26">
        <v>152</v>
      </c>
      <c r="C153" s="25" t="s">
        <v>49</v>
      </c>
      <c r="D153" s="25" t="s">
        <v>251</v>
      </c>
      <c r="E153" s="25" t="s">
        <v>252</v>
      </c>
      <c r="F153" s="26">
        <v>1996</v>
      </c>
      <c r="G153" s="25" t="s">
        <v>253</v>
      </c>
      <c r="H153" s="28" t="s">
        <v>44</v>
      </c>
      <c r="I153" s="24">
        <v>10</v>
      </c>
      <c r="J153" s="28" t="s">
        <v>233</v>
      </c>
      <c r="K153" s="28"/>
      <c r="L153" s="28" t="s">
        <v>262</v>
      </c>
    </row>
    <row r="154" spans="1:12" ht="25.5" x14ac:dyDescent="0.2">
      <c r="A154" s="44">
        <f t="shared" si="2"/>
        <v>153</v>
      </c>
      <c r="B154" s="26">
        <v>153</v>
      </c>
      <c r="C154" s="25" t="s">
        <v>49</v>
      </c>
      <c r="D154" s="1" t="s">
        <v>150</v>
      </c>
      <c r="E154" s="1" t="s">
        <v>151</v>
      </c>
      <c r="F154" s="26">
        <v>1998</v>
      </c>
      <c r="G154" s="1" t="s">
        <v>183</v>
      </c>
      <c r="H154" s="28" t="s">
        <v>45</v>
      </c>
      <c r="I154" s="24">
        <v>9</v>
      </c>
      <c r="J154" s="28" t="s">
        <v>193</v>
      </c>
      <c r="K154" s="28" t="s">
        <v>10</v>
      </c>
      <c r="L154" s="28" t="s">
        <v>228</v>
      </c>
    </row>
    <row r="155" spans="1:12" ht="25.5" x14ac:dyDescent="0.2">
      <c r="A155" s="44">
        <f t="shared" si="2"/>
        <v>154</v>
      </c>
      <c r="B155" s="26">
        <v>154</v>
      </c>
      <c r="C155" s="25" t="s">
        <v>49</v>
      </c>
      <c r="D155" s="1" t="s">
        <v>84</v>
      </c>
      <c r="E155" s="1" t="s">
        <v>510</v>
      </c>
      <c r="F155" s="26">
        <v>2000</v>
      </c>
      <c r="G155" s="25" t="s">
        <v>691</v>
      </c>
      <c r="H155" s="28" t="s">
        <v>44</v>
      </c>
      <c r="I155" s="24">
        <v>8</v>
      </c>
      <c r="J155" s="28" t="s">
        <v>233</v>
      </c>
      <c r="L155" s="28" t="s">
        <v>512</v>
      </c>
    </row>
    <row r="156" spans="1:12" ht="25.5" x14ac:dyDescent="0.2">
      <c r="A156" s="44">
        <f t="shared" si="2"/>
        <v>155</v>
      </c>
      <c r="B156" s="26">
        <v>155</v>
      </c>
      <c r="C156" s="25" t="s">
        <v>49</v>
      </c>
      <c r="D156" s="1" t="s">
        <v>438</v>
      </c>
      <c r="E156" s="1" t="s">
        <v>439</v>
      </c>
      <c r="F156" s="26">
        <v>2001</v>
      </c>
      <c r="G156" s="25" t="s">
        <v>650</v>
      </c>
      <c r="H156" s="28" t="s">
        <v>45</v>
      </c>
      <c r="I156" s="24">
        <v>6</v>
      </c>
      <c r="J156" s="28" t="s">
        <v>192</v>
      </c>
      <c r="L156" s="28" t="s">
        <v>441</v>
      </c>
    </row>
    <row r="157" spans="1:12" ht="25.5" x14ac:dyDescent="0.2">
      <c r="A157" s="44">
        <f t="shared" si="2"/>
        <v>156</v>
      </c>
      <c r="B157" s="26">
        <v>156</v>
      </c>
      <c r="C157" s="25" t="s">
        <v>49</v>
      </c>
      <c r="D157" s="1" t="s">
        <v>180</v>
      </c>
      <c r="E157" s="1" t="s">
        <v>181</v>
      </c>
      <c r="F157" s="26">
        <v>2001</v>
      </c>
      <c r="G157" s="1" t="s">
        <v>182</v>
      </c>
      <c r="H157" s="28" t="s">
        <v>44</v>
      </c>
      <c r="I157" s="24">
        <v>4</v>
      </c>
      <c r="J157" s="28" t="s">
        <v>233</v>
      </c>
      <c r="L157" s="28" t="s">
        <v>390</v>
      </c>
    </row>
    <row r="158" spans="1:12" ht="25.5" x14ac:dyDescent="0.2">
      <c r="A158" s="44">
        <f t="shared" si="2"/>
        <v>157</v>
      </c>
      <c r="B158" s="26">
        <v>157</v>
      </c>
      <c r="C158" s="25" t="s">
        <v>49</v>
      </c>
      <c r="D158" s="1" t="s">
        <v>148</v>
      </c>
      <c r="E158" s="1" t="s">
        <v>149</v>
      </c>
      <c r="F158" s="26">
        <v>2002</v>
      </c>
      <c r="G158" s="25" t="s">
        <v>188</v>
      </c>
      <c r="H158" s="28" t="s">
        <v>44</v>
      </c>
      <c r="I158" s="24">
        <v>10</v>
      </c>
      <c r="J158" s="28" t="s">
        <v>233</v>
      </c>
      <c r="L158" s="28" t="s">
        <v>260</v>
      </c>
    </row>
    <row r="159" spans="1:12" ht="25.5" x14ac:dyDescent="0.2">
      <c r="A159" s="44">
        <f t="shared" si="2"/>
        <v>158</v>
      </c>
      <c r="B159" s="26">
        <v>158</v>
      </c>
      <c r="C159" s="25" t="s">
        <v>49</v>
      </c>
      <c r="D159" s="1" t="s">
        <v>84</v>
      </c>
      <c r="E159" s="1" t="s">
        <v>179</v>
      </c>
      <c r="F159" s="26">
        <v>2002</v>
      </c>
      <c r="G159" s="25" t="s">
        <v>92</v>
      </c>
      <c r="H159" s="28" t="s">
        <v>45</v>
      </c>
      <c r="I159" s="24">
        <v>23</v>
      </c>
      <c r="J159" s="28" t="s">
        <v>233</v>
      </c>
      <c r="L159" s="28" t="s">
        <v>226</v>
      </c>
    </row>
    <row r="160" spans="1:12" ht="38.25" x14ac:dyDescent="0.2">
      <c r="A160" s="44">
        <f t="shared" si="2"/>
        <v>159</v>
      </c>
      <c r="B160" s="26">
        <v>159</v>
      </c>
      <c r="C160" s="25" t="s">
        <v>49</v>
      </c>
      <c r="D160" s="1" t="s">
        <v>667</v>
      </c>
      <c r="E160" s="1" t="s">
        <v>668</v>
      </c>
      <c r="F160" s="26">
        <v>2002</v>
      </c>
      <c r="G160" s="25" t="s">
        <v>669</v>
      </c>
      <c r="H160" s="28" t="s">
        <v>45</v>
      </c>
      <c r="I160" s="24">
        <v>11</v>
      </c>
      <c r="J160" s="28" t="s">
        <v>191</v>
      </c>
      <c r="L160" s="28"/>
    </row>
    <row r="161" spans="1:12" ht="25.5" x14ac:dyDescent="0.2">
      <c r="A161" s="44">
        <f t="shared" si="2"/>
        <v>160</v>
      </c>
      <c r="B161" s="26">
        <v>160</v>
      </c>
      <c r="C161" s="25" t="s">
        <v>49</v>
      </c>
      <c r="D161" s="1" t="s">
        <v>506</v>
      </c>
      <c r="E161" s="1" t="s">
        <v>507</v>
      </c>
      <c r="F161" s="26">
        <v>2002</v>
      </c>
      <c r="G161" s="25" t="s">
        <v>689</v>
      </c>
      <c r="H161" s="28" t="s">
        <v>45</v>
      </c>
      <c r="I161" s="24">
        <v>14</v>
      </c>
      <c r="J161" s="28" t="s">
        <v>233</v>
      </c>
      <c r="L161" s="28" t="s">
        <v>509</v>
      </c>
    </row>
    <row r="162" spans="1:12" ht="25.5" x14ac:dyDescent="0.2">
      <c r="A162" s="44">
        <f t="shared" si="2"/>
        <v>161</v>
      </c>
      <c r="B162" s="26">
        <v>161</v>
      </c>
      <c r="C162" s="25" t="s">
        <v>49</v>
      </c>
      <c r="D162" s="1" t="s">
        <v>176</v>
      </c>
      <c r="E162" s="1" t="s">
        <v>177</v>
      </c>
      <c r="F162" s="26">
        <v>2003</v>
      </c>
      <c r="G162" s="1" t="s">
        <v>178</v>
      </c>
      <c r="H162" s="28" t="s">
        <v>44</v>
      </c>
      <c r="I162" s="24">
        <v>10</v>
      </c>
      <c r="J162" s="28" t="s">
        <v>192</v>
      </c>
      <c r="L162" s="28" t="s">
        <v>261</v>
      </c>
    </row>
    <row r="163" spans="1:12" ht="25.5" x14ac:dyDescent="0.2">
      <c r="A163" s="44">
        <f t="shared" si="2"/>
        <v>162</v>
      </c>
      <c r="B163" s="26">
        <v>162</v>
      </c>
      <c r="C163" s="25" t="s">
        <v>49</v>
      </c>
      <c r="D163" s="1" t="s">
        <v>659</v>
      </c>
      <c r="E163" s="1" t="s">
        <v>458</v>
      </c>
      <c r="F163" s="26">
        <v>2003</v>
      </c>
      <c r="G163" s="25" t="s">
        <v>660</v>
      </c>
      <c r="H163" s="28" t="s">
        <v>44</v>
      </c>
      <c r="I163" s="24">
        <v>9</v>
      </c>
      <c r="J163" s="28" t="s">
        <v>192</v>
      </c>
      <c r="L163" s="28" t="s">
        <v>460</v>
      </c>
    </row>
    <row r="164" spans="1:12" ht="38.25" x14ac:dyDescent="0.2">
      <c r="A164" s="44">
        <f t="shared" si="2"/>
        <v>163</v>
      </c>
      <c r="B164" s="26">
        <v>163</v>
      </c>
      <c r="C164" s="25" t="s">
        <v>49</v>
      </c>
      <c r="D164" s="1" t="s">
        <v>145</v>
      </c>
      <c r="E164" s="1" t="s">
        <v>146</v>
      </c>
      <c r="F164" s="26">
        <v>2004</v>
      </c>
      <c r="G164" s="1" t="s">
        <v>175</v>
      </c>
      <c r="H164" s="28" t="s">
        <v>44</v>
      </c>
      <c r="I164" s="24">
        <v>6</v>
      </c>
      <c r="J164" s="28" t="s">
        <v>233</v>
      </c>
      <c r="L164" s="28" t="s">
        <v>231</v>
      </c>
    </row>
    <row r="165" spans="1:12" ht="25.5" x14ac:dyDescent="0.2">
      <c r="A165" s="44">
        <f t="shared" si="2"/>
        <v>164</v>
      </c>
      <c r="B165" s="26">
        <v>164</v>
      </c>
      <c r="C165" s="25" t="s">
        <v>49</v>
      </c>
      <c r="D165" s="1" t="s">
        <v>125</v>
      </c>
      <c r="E165" s="1" t="s">
        <v>144</v>
      </c>
      <c r="F165" s="26">
        <v>2005</v>
      </c>
      <c r="G165" s="1" t="s">
        <v>174</v>
      </c>
      <c r="H165" s="28" t="s">
        <v>44</v>
      </c>
      <c r="I165" s="24">
        <v>2</v>
      </c>
      <c r="J165" s="28" t="s">
        <v>233</v>
      </c>
      <c r="K165" s="28"/>
      <c r="L165" s="28" t="s">
        <v>232</v>
      </c>
    </row>
    <row r="166" spans="1:12" ht="25.5" x14ac:dyDescent="0.2">
      <c r="A166" s="44">
        <f t="shared" si="2"/>
        <v>165</v>
      </c>
      <c r="B166" s="26">
        <v>165</v>
      </c>
      <c r="C166" s="25" t="s">
        <v>49</v>
      </c>
      <c r="D166" s="1" t="s">
        <v>517</v>
      </c>
      <c r="E166" s="1" t="s">
        <v>518</v>
      </c>
      <c r="F166" s="26">
        <v>2005</v>
      </c>
      <c r="G166" s="25" t="s">
        <v>692</v>
      </c>
      <c r="H166" s="28" t="s">
        <v>45</v>
      </c>
      <c r="I166" s="24">
        <v>3</v>
      </c>
      <c r="J166" s="28" t="s">
        <v>233</v>
      </c>
      <c r="L166" s="28" t="s">
        <v>520</v>
      </c>
    </row>
    <row r="167" spans="1:12" ht="38.25" x14ac:dyDescent="0.2">
      <c r="A167" s="44">
        <f t="shared" si="2"/>
        <v>166</v>
      </c>
      <c r="B167" s="26">
        <v>166</v>
      </c>
      <c r="C167" s="25" t="s">
        <v>49</v>
      </c>
      <c r="D167" s="1" t="s">
        <v>625</v>
      </c>
      <c r="E167" s="1" t="s">
        <v>626</v>
      </c>
      <c r="F167" s="26">
        <v>2006</v>
      </c>
      <c r="G167" s="25" t="s">
        <v>627</v>
      </c>
      <c r="H167" s="28" t="s">
        <v>45</v>
      </c>
      <c r="I167" s="24">
        <v>12</v>
      </c>
      <c r="J167" s="28" t="s">
        <v>192</v>
      </c>
      <c r="L167" s="26"/>
    </row>
    <row r="168" spans="1:12" ht="25.5" x14ac:dyDescent="0.2">
      <c r="A168" s="44">
        <f t="shared" si="2"/>
        <v>167</v>
      </c>
      <c r="B168" s="26">
        <v>167</v>
      </c>
      <c r="C168" s="25" t="s">
        <v>49</v>
      </c>
      <c r="D168" s="1" t="s">
        <v>636</v>
      </c>
      <c r="E168" s="1" t="s">
        <v>425</v>
      </c>
      <c r="F168" s="26">
        <v>2006</v>
      </c>
      <c r="G168" s="1" t="s">
        <v>637</v>
      </c>
      <c r="H168" s="28" t="s">
        <v>44</v>
      </c>
      <c r="I168" s="24">
        <v>10</v>
      </c>
      <c r="J168" s="28" t="s">
        <v>192</v>
      </c>
      <c r="L168" s="28" t="s">
        <v>427</v>
      </c>
    </row>
    <row r="169" spans="1:12" ht="38.25" x14ac:dyDescent="0.2">
      <c r="A169" s="44">
        <f t="shared" si="2"/>
        <v>168</v>
      </c>
      <c r="B169" s="26">
        <v>168</v>
      </c>
      <c r="C169" s="25" t="s">
        <v>49</v>
      </c>
      <c r="D169" s="1" t="s">
        <v>643</v>
      </c>
      <c r="E169" s="1" t="s">
        <v>429</v>
      </c>
      <c r="F169" s="26">
        <v>2006</v>
      </c>
      <c r="G169" s="25" t="s">
        <v>644</v>
      </c>
      <c r="H169" s="28" t="s">
        <v>45</v>
      </c>
      <c r="I169" s="24">
        <v>16</v>
      </c>
      <c r="J169" s="28" t="s">
        <v>192</v>
      </c>
      <c r="L169" s="26"/>
    </row>
    <row r="170" spans="1:12" x14ac:dyDescent="0.2">
      <c r="A170" s="44">
        <f t="shared" si="2"/>
        <v>169</v>
      </c>
      <c r="B170" s="26">
        <v>169</v>
      </c>
      <c r="C170" s="25" t="s">
        <v>49</v>
      </c>
      <c r="D170" s="1" t="s">
        <v>685</v>
      </c>
      <c r="E170" s="1" t="s">
        <v>492</v>
      </c>
      <c r="F170" s="26">
        <v>2006</v>
      </c>
      <c r="G170" s="1" t="s">
        <v>686</v>
      </c>
      <c r="H170" s="28" t="s">
        <v>44</v>
      </c>
      <c r="J170" s="28" t="s">
        <v>192</v>
      </c>
      <c r="L170" s="28" t="s">
        <v>494</v>
      </c>
    </row>
    <row r="171" spans="1:12" ht="25.5" x14ac:dyDescent="0.2">
      <c r="A171" s="44">
        <f t="shared" si="2"/>
        <v>170</v>
      </c>
      <c r="B171" s="26">
        <v>170</v>
      </c>
      <c r="C171" s="25" t="s">
        <v>49</v>
      </c>
      <c r="D171" s="1" t="s">
        <v>73</v>
      </c>
      <c r="E171" s="1" t="s">
        <v>6</v>
      </c>
      <c r="F171" s="26">
        <v>2006</v>
      </c>
      <c r="G171" s="1" t="s">
        <v>690</v>
      </c>
      <c r="H171" s="28" t="s">
        <v>44</v>
      </c>
      <c r="I171" s="24">
        <v>10</v>
      </c>
      <c r="J171" s="28" t="s">
        <v>233</v>
      </c>
      <c r="L171" s="26" t="s">
        <v>266</v>
      </c>
    </row>
    <row r="172" spans="1:12" ht="25.5" x14ac:dyDescent="0.2">
      <c r="A172" s="44">
        <f t="shared" si="2"/>
        <v>171</v>
      </c>
      <c r="B172" s="26">
        <v>171</v>
      </c>
      <c r="C172" s="25" t="s">
        <v>49</v>
      </c>
      <c r="D172" s="1" t="s">
        <v>201</v>
      </c>
      <c r="E172" s="1" t="s">
        <v>202</v>
      </c>
      <c r="F172" s="26">
        <v>2007</v>
      </c>
      <c r="G172" s="1" t="s">
        <v>633</v>
      </c>
      <c r="H172" s="28" t="s">
        <v>44</v>
      </c>
      <c r="I172" s="24">
        <v>10</v>
      </c>
      <c r="J172" s="28" t="s">
        <v>233</v>
      </c>
      <c r="L172" s="28" t="s">
        <v>220</v>
      </c>
    </row>
    <row r="173" spans="1:12" ht="25.5" x14ac:dyDescent="0.2">
      <c r="A173" s="44">
        <f t="shared" si="2"/>
        <v>172</v>
      </c>
      <c r="B173" s="26">
        <v>172</v>
      </c>
      <c r="C173" s="25" t="s">
        <v>49</v>
      </c>
      <c r="D173" s="25" t="s">
        <v>257</v>
      </c>
      <c r="E173" s="25" t="s">
        <v>168</v>
      </c>
      <c r="F173" s="26">
        <v>2007</v>
      </c>
      <c r="G173" s="25" t="s">
        <v>258</v>
      </c>
      <c r="H173" s="28" t="s">
        <v>190</v>
      </c>
      <c r="I173" s="24">
        <v>277</v>
      </c>
      <c r="J173" s="28" t="s">
        <v>193</v>
      </c>
      <c r="K173" s="28" t="s">
        <v>12</v>
      </c>
      <c r="L173" s="28"/>
    </row>
    <row r="174" spans="1:12" ht="25.5" x14ac:dyDescent="0.2">
      <c r="A174" s="44">
        <f t="shared" si="2"/>
        <v>173</v>
      </c>
      <c r="B174" s="26">
        <v>173</v>
      </c>
      <c r="C174" s="25" t="s">
        <v>49</v>
      </c>
      <c r="D174" s="1" t="s">
        <v>169</v>
      </c>
      <c r="E174" s="1" t="s">
        <v>170</v>
      </c>
      <c r="F174" s="26">
        <v>2007</v>
      </c>
      <c r="G174" s="1" t="s">
        <v>171</v>
      </c>
      <c r="H174" s="28" t="s">
        <v>44</v>
      </c>
      <c r="I174" s="24">
        <v>10</v>
      </c>
      <c r="J174" s="28" t="s">
        <v>233</v>
      </c>
      <c r="L174" s="28" t="s">
        <v>223</v>
      </c>
    </row>
    <row r="175" spans="1:12" ht="25.5" x14ac:dyDescent="0.2">
      <c r="A175" s="44">
        <f t="shared" si="2"/>
        <v>174</v>
      </c>
      <c r="B175" s="26">
        <v>174</v>
      </c>
      <c r="C175" s="25" t="s">
        <v>49</v>
      </c>
      <c r="D175" s="1" t="s">
        <v>172</v>
      </c>
      <c r="E175" s="1" t="s">
        <v>485</v>
      </c>
      <c r="F175" s="26">
        <v>2007</v>
      </c>
      <c r="G175" s="1" t="s">
        <v>436</v>
      </c>
      <c r="H175" s="28" t="s">
        <v>44</v>
      </c>
      <c r="I175" s="24">
        <v>15</v>
      </c>
      <c r="J175" s="28" t="s">
        <v>233</v>
      </c>
      <c r="L175" s="28" t="s">
        <v>487</v>
      </c>
    </row>
    <row r="176" spans="1:12" ht="25.5" x14ac:dyDescent="0.2">
      <c r="A176" s="44">
        <f t="shared" si="2"/>
        <v>175</v>
      </c>
      <c r="B176" s="26">
        <v>175</v>
      </c>
      <c r="C176" s="25" t="s">
        <v>49</v>
      </c>
      <c r="D176" s="1" t="s">
        <v>172</v>
      </c>
      <c r="E176" s="1" t="s">
        <v>3</v>
      </c>
      <c r="F176" s="26">
        <v>2007</v>
      </c>
      <c r="G176" s="1" t="s">
        <v>173</v>
      </c>
      <c r="H176" s="28" t="s">
        <v>44</v>
      </c>
      <c r="I176" s="24">
        <v>7</v>
      </c>
      <c r="J176" s="28" t="s">
        <v>233</v>
      </c>
      <c r="L176" s="28" t="s">
        <v>270</v>
      </c>
    </row>
    <row r="177" spans="1:12" ht="25.5" x14ac:dyDescent="0.2">
      <c r="A177" s="44">
        <f t="shared" si="2"/>
        <v>176</v>
      </c>
      <c r="B177" s="26">
        <v>176</v>
      </c>
      <c r="C177" s="25" t="s">
        <v>49</v>
      </c>
      <c r="D177" s="1" t="s">
        <v>695</v>
      </c>
      <c r="E177" s="1" t="s">
        <v>522</v>
      </c>
      <c r="F177" s="26">
        <v>2007</v>
      </c>
      <c r="G177" s="1" t="s">
        <v>696</v>
      </c>
      <c r="H177" s="28" t="s">
        <v>44</v>
      </c>
      <c r="I177" s="24">
        <v>10</v>
      </c>
      <c r="J177" s="28" t="s">
        <v>233</v>
      </c>
      <c r="L177" s="28" t="s">
        <v>524</v>
      </c>
    </row>
    <row r="178" spans="1:12" ht="38.25" x14ac:dyDescent="0.2">
      <c r="A178" s="44">
        <f t="shared" si="2"/>
        <v>177</v>
      </c>
      <c r="B178" s="26">
        <v>177</v>
      </c>
      <c r="C178" s="25" t="s">
        <v>49</v>
      </c>
      <c r="D178" s="1" t="s">
        <v>664</v>
      </c>
      <c r="E178" s="1" t="s">
        <v>665</v>
      </c>
      <c r="F178" s="26">
        <v>2008</v>
      </c>
      <c r="G178" s="1" t="s">
        <v>666</v>
      </c>
      <c r="H178" s="28" t="s">
        <v>44</v>
      </c>
      <c r="J178" s="28" t="s">
        <v>192</v>
      </c>
      <c r="L178" s="26"/>
    </row>
    <row r="179" spans="1:12" ht="25.5" x14ac:dyDescent="0.2">
      <c r="A179" s="44">
        <f t="shared" si="2"/>
        <v>178</v>
      </c>
      <c r="B179" s="26">
        <v>178</v>
      </c>
      <c r="C179" s="25" t="s">
        <v>49</v>
      </c>
      <c r="D179" s="1" t="s">
        <v>68</v>
      </c>
      <c r="E179" s="1" t="s">
        <v>1</v>
      </c>
      <c r="F179" s="26">
        <v>2009</v>
      </c>
      <c r="G179" s="1" t="s">
        <v>167</v>
      </c>
      <c r="H179" s="28" t="s">
        <v>44</v>
      </c>
      <c r="I179" s="24">
        <v>2</v>
      </c>
      <c r="J179" s="28" t="s">
        <v>233</v>
      </c>
      <c r="K179" s="28"/>
      <c r="L179" s="28" t="s">
        <v>230</v>
      </c>
    </row>
    <row r="180" spans="1:12" ht="25.5" x14ac:dyDescent="0.2">
      <c r="A180" s="44">
        <f t="shared" si="2"/>
        <v>179</v>
      </c>
      <c r="B180" s="26">
        <v>179</v>
      </c>
      <c r="C180" s="25" t="s">
        <v>49</v>
      </c>
      <c r="D180" s="1" t="s">
        <v>675</v>
      </c>
      <c r="E180" s="1" t="s">
        <v>676</v>
      </c>
      <c r="F180" s="26">
        <v>2009</v>
      </c>
      <c r="G180" s="1" t="s">
        <v>677</v>
      </c>
      <c r="H180" s="28" t="s">
        <v>190</v>
      </c>
      <c r="I180" s="24">
        <v>14</v>
      </c>
      <c r="J180" s="28" t="s">
        <v>192</v>
      </c>
      <c r="L180" s="26"/>
    </row>
    <row r="181" spans="1:12" ht="38.25" x14ac:dyDescent="0.2">
      <c r="A181" s="44">
        <f t="shared" si="2"/>
        <v>180</v>
      </c>
      <c r="B181" s="26">
        <v>180</v>
      </c>
      <c r="C181" s="25" t="s">
        <v>49</v>
      </c>
      <c r="D181" s="1" t="s">
        <v>682</v>
      </c>
      <c r="E181" s="1" t="s">
        <v>482</v>
      </c>
      <c r="F181" s="26">
        <v>2009</v>
      </c>
      <c r="G181" s="25" t="s">
        <v>683</v>
      </c>
      <c r="H181" s="28" t="s">
        <v>45</v>
      </c>
      <c r="I181" s="24">
        <v>12</v>
      </c>
      <c r="J181" s="28" t="s">
        <v>192</v>
      </c>
      <c r="L181" s="26" t="s">
        <v>484</v>
      </c>
    </row>
    <row r="182" spans="1:12" ht="38.25" x14ac:dyDescent="0.2">
      <c r="A182" s="44">
        <f t="shared" si="2"/>
        <v>181</v>
      </c>
      <c r="B182" s="26">
        <v>181</v>
      </c>
      <c r="C182" s="25" t="s">
        <v>49</v>
      </c>
      <c r="D182" s="1" t="s">
        <v>64</v>
      </c>
      <c r="E182" s="1" t="s">
        <v>35</v>
      </c>
      <c r="F182" s="26">
        <v>2010</v>
      </c>
      <c r="G182" s="1" t="s">
        <v>166</v>
      </c>
      <c r="H182" s="28" t="s">
        <v>44</v>
      </c>
      <c r="I182" s="24">
        <v>6</v>
      </c>
      <c r="J182" s="28" t="s">
        <v>233</v>
      </c>
      <c r="L182" s="28" t="s">
        <v>259</v>
      </c>
    </row>
    <row r="183" spans="1:12" ht="25.5" x14ac:dyDescent="0.2">
      <c r="A183" s="44">
        <f t="shared" si="2"/>
        <v>182</v>
      </c>
      <c r="B183" s="26">
        <v>182</v>
      </c>
      <c r="C183" s="25" t="s">
        <v>49</v>
      </c>
      <c r="D183" s="1" t="s">
        <v>529</v>
      </c>
      <c r="E183" s="1" t="s">
        <v>530</v>
      </c>
      <c r="F183" s="26">
        <v>2010</v>
      </c>
      <c r="G183" s="1" t="s">
        <v>628</v>
      </c>
      <c r="H183" s="28" t="s">
        <v>44</v>
      </c>
      <c r="I183" s="24">
        <v>6</v>
      </c>
      <c r="J183" s="28" t="s">
        <v>233</v>
      </c>
      <c r="L183" s="28" t="s">
        <v>532</v>
      </c>
    </row>
    <row r="184" spans="1:12" ht="25.5" x14ac:dyDescent="0.2">
      <c r="A184" s="44">
        <f t="shared" si="2"/>
        <v>183</v>
      </c>
      <c r="B184" s="26">
        <v>183</v>
      </c>
      <c r="C184" s="25" t="s">
        <v>49</v>
      </c>
      <c r="D184" s="1" t="s">
        <v>640</v>
      </c>
      <c r="E184" s="1" t="s">
        <v>641</v>
      </c>
      <c r="F184" s="26">
        <v>2010</v>
      </c>
      <c r="G184" s="25" t="s">
        <v>642</v>
      </c>
      <c r="H184" s="28" t="s">
        <v>45</v>
      </c>
      <c r="I184" s="24">
        <v>10</v>
      </c>
      <c r="J184" s="28" t="s">
        <v>193</v>
      </c>
      <c r="K184" s="26" t="s">
        <v>13</v>
      </c>
      <c r="L184" s="26"/>
    </row>
    <row r="185" spans="1:12" ht="25.5" x14ac:dyDescent="0.2">
      <c r="A185" s="44">
        <f t="shared" si="2"/>
        <v>184</v>
      </c>
      <c r="B185" s="26">
        <v>184</v>
      </c>
      <c r="C185" s="25" t="s">
        <v>49</v>
      </c>
      <c r="D185" s="1" t="s">
        <v>662</v>
      </c>
      <c r="E185" s="1" t="s">
        <v>141</v>
      </c>
      <c r="F185" s="26">
        <v>2010</v>
      </c>
      <c r="G185" s="1" t="s">
        <v>663</v>
      </c>
      <c r="H185" s="28" t="s">
        <v>44</v>
      </c>
      <c r="I185" s="24">
        <v>8</v>
      </c>
      <c r="J185" s="28" t="s">
        <v>233</v>
      </c>
      <c r="L185" s="28" t="s">
        <v>224</v>
      </c>
    </row>
    <row r="186" spans="1:12" x14ac:dyDescent="0.2">
      <c r="A186" s="44">
        <f t="shared" si="2"/>
        <v>185</v>
      </c>
      <c r="B186" s="26">
        <v>185</v>
      </c>
      <c r="C186" s="25" t="s">
        <v>49</v>
      </c>
      <c r="D186" s="1" t="s">
        <v>413</v>
      </c>
      <c r="E186" s="1" t="s">
        <v>414</v>
      </c>
      <c r="F186" s="26">
        <v>2011</v>
      </c>
      <c r="G186" s="25" t="s">
        <v>632</v>
      </c>
      <c r="H186" s="28" t="s">
        <v>45</v>
      </c>
      <c r="I186" s="24">
        <v>19</v>
      </c>
      <c r="J186" s="28" t="s">
        <v>233</v>
      </c>
      <c r="L186" s="28" t="s">
        <v>416</v>
      </c>
    </row>
    <row r="187" spans="1:12" ht="25.5" x14ac:dyDescent="0.2">
      <c r="A187" s="44">
        <f t="shared" si="2"/>
        <v>186</v>
      </c>
      <c r="B187" s="26">
        <v>186</v>
      </c>
      <c r="C187" s="25" t="s">
        <v>49</v>
      </c>
      <c r="D187" s="1" t="s">
        <v>634</v>
      </c>
      <c r="E187" s="1" t="s">
        <v>421</v>
      </c>
      <c r="F187" s="26">
        <v>2011</v>
      </c>
      <c r="G187" s="25" t="s">
        <v>635</v>
      </c>
      <c r="H187" s="28" t="s">
        <v>45</v>
      </c>
      <c r="I187" s="24">
        <v>17</v>
      </c>
      <c r="J187" s="28" t="s">
        <v>192</v>
      </c>
      <c r="L187" s="28" t="s">
        <v>423</v>
      </c>
    </row>
    <row r="188" spans="1:12" ht="25.5" x14ac:dyDescent="0.2">
      <c r="A188" s="44">
        <f t="shared" si="2"/>
        <v>187</v>
      </c>
      <c r="B188" s="26">
        <v>187</v>
      </c>
      <c r="C188" s="25" t="s">
        <v>49</v>
      </c>
      <c r="D188" s="1" t="s">
        <v>431</v>
      </c>
      <c r="E188" s="1" t="s">
        <v>432</v>
      </c>
      <c r="F188" s="26">
        <v>2011</v>
      </c>
      <c r="G188" s="1" t="s">
        <v>645</v>
      </c>
      <c r="H188" s="28" t="s">
        <v>44</v>
      </c>
      <c r="I188" s="24">
        <v>10</v>
      </c>
      <c r="J188" s="28" t="s">
        <v>233</v>
      </c>
      <c r="L188" s="28" t="s">
        <v>380</v>
      </c>
    </row>
    <row r="189" spans="1:12" ht="25.5" x14ac:dyDescent="0.2">
      <c r="A189" s="44">
        <f t="shared" si="2"/>
        <v>188</v>
      </c>
      <c r="B189" s="26">
        <v>188</v>
      </c>
      <c r="C189" s="25" t="s">
        <v>49</v>
      </c>
      <c r="D189" s="1" t="s">
        <v>646</v>
      </c>
      <c r="E189" s="1" t="s">
        <v>435</v>
      </c>
      <c r="F189" s="26">
        <v>2011</v>
      </c>
      <c r="G189" s="1" t="s">
        <v>436</v>
      </c>
      <c r="H189" s="28" t="s">
        <v>44</v>
      </c>
      <c r="I189" s="24">
        <v>14</v>
      </c>
      <c r="J189" s="28" t="s">
        <v>233</v>
      </c>
      <c r="L189" s="28" t="s">
        <v>437</v>
      </c>
    </row>
    <row r="190" spans="1:12" s="44" customFormat="1" ht="25.5" x14ac:dyDescent="0.2">
      <c r="A190" s="44">
        <f t="shared" si="2"/>
        <v>189</v>
      </c>
      <c r="B190" s="26">
        <v>189</v>
      </c>
      <c r="C190" s="25" t="s">
        <v>49</v>
      </c>
      <c r="D190" s="1" t="s">
        <v>164</v>
      </c>
      <c r="E190" s="1" t="s">
        <v>4</v>
      </c>
      <c r="F190" s="26">
        <v>2011</v>
      </c>
      <c r="G190" s="1" t="s">
        <v>165</v>
      </c>
      <c r="H190" s="28" t="s">
        <v>44</v>
      </c>
      <c r="I190" s="24">
        <v>4</v>
      </c>
      <c r="J190" s="28" t="s">
        <v>233</v>
      </c>
      <c r="K190" s="26"/>
      <c r="L190" s="28" t="s">
        <v>221</v>
      </c>
    </row>
    <row r="191" spans="1:12" s="44" customFormat="1" ht="38.25" x14ac:dyDescent="0.2">
      <c r="A191" s="44">
        <f t="shared" si="2"/>
        <v>190</v>
      </c>
      <c r="B191" s="26">
        <v>190</v>
      </c>
      <c r="C191" s="25" t="s">
        <v>49</v>
      </c>
      <c r="D191" s="1" t="s">
        <v>162</v>
      </c>
      <c r="E191" s="1" t="s">
        <v>137</v>
      </c>
      <c r="F191" s="26">
        <v>2012</v>
      </c>
      <c r="G191" s="1" t="s">
        <v>163</v>
      </c>
      <c r="H191" s="28" t="s">
        <v>44</v>
      </c>
      <c r="I191" s="24">
        <v>12</v>
      </c>
      <c r="J191" s="28" t="s">
        <v>192</v>
      </c>
      <c r="K191" s="26"/>
      <c r="L191" s="28" t="s">
        <v>225</v>
      </c>
    </row>
    <row r="192" spans="1:12" ht="25.5" x14ac:dyDescent="0.2">
      <c r="A192" s="44">
        <f t="shared" si="2"/>
        <v>191</v>
      </c>
      <c r="B192" s="26">
        <v>191</v>
      </c>
      <c r="C192" s="25" t="s">
        <v>49</v>
      </c>
      <c r="D192" s="1" t="s">
        <v>672</v>
      </c>
      <c r="E192" s="1" t="s">
        <v>467</v>
      </c>
      <c r="F192" s="26">
        <v>2012</v>
      </c>
      <c r="G192" s="25" t="s">
        <v>673</v>
      </c>
      <c r="H192" s="28" t="s">
        <v>45</v>
      </c>
      <c r="I192" s="24">
        <v>10</v>
      </c>
      <c r="J192" s="28" t="s">
        <v>233</v>
      </c>
      <c r="L192" s="28" t="s">
        <v>469</v>
      </c>
    </row>
    <row r="193" spans="1:12" s="44" customFormat="1" ht="25.5" x14ac:dyDescent="0.2">
      <c r="A193" s="44">
        <f t="shared" si="2"/>
        <v>192</v>
      </c>
      <c r="B193" s="26">
        <v>192</v>
      </c>
      <c r="C193" s="25" t="s">
        <v>49</v>
      </c>
      <c r="D193" s="1" t="s">
        <v>470</v>
      </c>
      <c r="E193" s="1" t="s">
        <v>471</v>
      </c>
      <c r="F193" s="26">
        <v>2012</v>
      </c>
      <c r="G193" s="25" t="s">
        <v>674</v>
      </c>
      <c r="H193" s="28" t="s">
        <v>45</v>
      </c>
      <c r="I193" s="24">
        <v>13</v>
      </c>
      <c r="J193" s="28" t="s">
        <v>233</v>
      </c>
      <c r="K193" s="26"/>
      <c r="L193" s="28" t="s">
        <v>473</v>
      </c>
    </row>
    <row r="194" spans="1:12" ht="25.5" x14ac:dyDescent="0.2">
      <c r="A194" s="44">
        <f t="shared" si="2"/>
        <v>193</v>
      </c>
      <c r="B194" s="26">
        <v>193</v>
      </c>
      <c r="C194" s="25" t="s">
        <v>49</v>
      </c>
      <c r="D194" s="1" t="s">
        <v>198</v>
      </c>
      <c r="E194" s="1" t="s">
        <v>693</v>
      </c>
      <c r="F194" s="26">
        <v>2012</v>
      </c>
      <c r="G194" s="25" t="s">
        <v>694</v>
      </c>
      <c r="H194" s="28" t="s">
        <v>44</v>
      </c>
      <c r="I194" s="24">
        <v>18</v>
      </c>
      <c r="J194" s="28" t="s">
        <v>193</v>
      </c>
      <c r="K194" s="26" t="s">
        <v>11</v>
      </c>
      <c r="L194" s="26"/>
    </row>
    <row r="195" spans="1:12" ht="25.5" x14ac:dyDescent="0.2">
      <c r="A195" s="44">
        <f t="shared" si="2"/>
        <v>194</v>
      </c>
      <c r="B195" s="26">
        <v>194</v>
      </c>
      <c r="C195" s="25" t="s">
        <v>49</v>
      </c>
      <c r="D195" s="1" t="s">
        <v>198</v>
      </c>
      <c r="E195" s="1" t="s">
        <v>5</v>
      </c>
      <c r="F195" s="26">
        <v>2013</v>
      </c>
      <c r="G195" s="1" t="s">
        <v>651</v>
      </c>
      <c r="H195" s="28" t="s">
        <v>44</v>
      </c>
      <c r="I195" s="24">
        <v>4</v>
      </c>
      <c r="J195" s="28" t="s">
        <v>233</v>
      </c>
      <c r="L195" s="28" t="s">
        <v>442</v>
      </c>
    </row>
    <row r="196" spans="1:12" ht="25.5" x14ac:dyDescent="0.2">
      <c r="A196" s="44">
        <f t="shared" ref="A196:A212" si="3">A195+1</f>
        <v>195</v>
      </c>
      <c r="B196" s="26">
        <v>195</v>
      </c>
      <c r="C196" s="25" t="s">
        <v>49</v>
      </c>
      <c r="D196" s="1" t="s">
        <v>670</v>
      </c>
      <c r="E196" s="1" t="s">
        <v>463</v>
      </c>
      <c r="F196" s="26">
        <v>2013</v>
      </c>
      <c r="G196" s="25" t="s">
        <v>671</v>
      </c>
      <c r="H196" s="28" t="s">
        <v>44</v>
      </c>
      <c r="I196" s="24">
        <v>8</v>
      </c>
      <c r="J196" s="28" t="s">
        <v>233</v>
      </c>
      <c r="L196" s="28" t="s">
        <v>465</v>
      </c>
    </row>
    <row r="197" spans="1:12" ht="25.5" x14ac:dyDescent="0.2">
      <c r="A197" s="44">
        <f t="shared" si="3"/>
        <v>196</v>
      </c>
      <c r="B197" s="26">
        <v>196</v>
      </c>
      <c r="C197" s="25" t="s">
        <v>49</v>
      </c>
      <c r="D197" s="1" t="s">
        <v>56</v>
      </c>
      <c r="E197" s="1" t="s">
        <v>135</v>
      </c>
      <c r="F197" s="26">
        <v>2013</v>
      </c>
      <c r="G197" s="25" t="s">
        <v>185</v>
      </c>
      <c r="H197" s="28" t="s">
        <v>44</v>
      </c>
      <c r="I197" s="24">
        <v>8</v>
      </c>
      <c r="J197" s="28" t="s">
        <v>191</v>
      </c>
      <c r="L197" s="28" t="s">
        <v>229</v>
      </c>
    </row>
    <row r="198" spans="1:12" ht="25.5" x14ac:dyDescent="0.2">
      <c r="A198" s="44">
        <f t="shared" si="3"/>
        <v>197</v>
      </c>
      <c r="B198" s="26">
        <v>197</v>
      </c>
      <c r="C198" s="25" t="s">
        <v>49</v>
      </c>
      <c r="D198" s="1" t="s">
        <v>629</v>
      </c>
      <c r="E198" s="1" t="s">
        <v>630</v>
      </c>
      <c r="F198" s="26">
        <v>2014</v>
      </c>
      <c r="G198" s="25" t="s">
        <v>631</v>
      </c>
      <c r="H198" s="28" t="s">
        <v>45</v>
      </c>
      <c r="I198" s="24">
        <v>6</v>
      </c>
      <c r="J198" s="28" t="s">
        <v>192</v>
      </c>
      <c r="L198" s="26"/>
    </row>
    <row r="199" spans="1:12" ht="25.5" x14ac:dyDescent="0.2">
      <c r="A199" s="44">
        <f t="shared" si="3"/>
        <v>198</v>
      </c>
      <c r="B199" s="26">
        <v>198</v>
      </c>
      <c r="C199" s="25" t="s">
        <v>49</v>
      </c>
      <c r="D199" s="1" t="s">
        <v>134</v>
      </c>
      <c r="E199" s="1" t="s">
        <v>2</v>
      </c>
      <c r="F199" s="26">
        <v>2014</v>
      </c>
      <c r="G199" s="25" t="s">
        <v>155</v>
      </c>
      <c r="H199" s="28" t="s">
        <v>45</v>
      </c>
      <c r="I199" s="24">
        <v>25</v>
      </c>
      <c r="J199" s="28" t="s">
        <v>233</v>
      </c>
      <c r="L199" s="28" t="s">
        <v>265</v>
      </c>
    </row>
    <row r="200" spans="1:12" ht="25.5" x14ac:dyDescent="0.2">
      <c r="A200" s="44">
        <f t="shared" si="3"/>
        <v>199</v>
      </c>
      <c r="B200" s="26">
        <v>199</v>
      </c>
      <c r="C200" s="25" t="s">
        <v>49</v>
      </c>
      <c r="D200" s="1" t="s">
        <v>638</v>
      </c>
      <c r="E200" s="1" t="s">
        <v>196</v>
      </c>
      <c r="F200" s="26">
        <v>2014</v>
      </c>
      <c r="G200" s="1" t="s">
        <v>639</v>
      </c>
      <c r="H200" s="28" t="s">
        <v>44</v>
      </c>
      <c r="I200" s="24">
        <v>10</v>
      </c>
      <c r="J200" s="28" t="s">
        <v>233</v>
      </c>
      <c r="L200" s="28" t="s">
        <v>219</v>
      </c>
    </row>
    <row r="201" spans="1:12" ht="38.25" x14ac:dyDescent="0.2">
      <c r="A201" s="44">
        <f t="shared" si="3"/>
        <v>200</v>
      </c>
      <c r="B201" s="26">
        <v>200</v>
      </c>
      <c r="C201" s="25" t="s">
        <v>49</v>
      </c>
      <c r="D201" s="1" t="s">
        <v>652</v>
      </c>
      <c r="E201" s="1" t="s">
        <v>444</v>
      </c>
      <c r="F201" s="26">
        <v>2014</v>
      </c>
      <c r="G201" s="25" t="s">
        <v>653</v>
      </c>
      <c r="H201" s="28" t="s">
        <v>45</v>
      </c>
      <c r="I201" s="24">
        <v>24</v>
      </c>
      <c r="J201" s="28" t="s">
        <v>191</v>
      </c>
      <c r="L201" s="26" t="s">
        <v>446</v>
      </c>
    </row>
    <row r="202" spans="1:12" ht="38.25" x14ac:dyDescent="0.2">
      <c r="A202" s="44">
        <f t="shared" si="3"/>
        <v>201</v>
      </c>
      <c r="B202" s="26">
        <v>201</v>
      </c>
      <c r="C202" s="25" t="s">
        <v>49</v>
      </c>
      <c r="D202" s="1" t="s">
        <v>654</v>
      </c>
      <c r="E202" s="1" t="s">
        <v>447</v>
      </c>
      <c r="F202" s="26">
        <v>2014</v>
      </c>
      <c r="G202" s="1" t="s">
        <v>645</v>
      </c>
      <c r="H202" s="28" t="s">
        <v>44</v>
      </c>
      <c r="I202" s="24">
        <v>4</v>
      </c>
      <c r="J202" s="28" t="s">
        <v>233</v>
      </c>
      <c r="L202" s="28" t="s">
        <v>387</v>
      </c>
    </row>
    <row r="203" spans="1:12" ht="38.25" x14ac:dyDescent="0.2">
      <c r="A203" s="44">
        <f t="shared" si="3"/>
        <v>202</v>
      </c>
      <c r="B203" s="26">
        <v>202</v>
      </c>
      <c r="C203" s="25" t="s">
        <v>49</v>
      </c>
      <c r="D203" s="25" t="s">
        <v>248</v>
      </c>
      <c r="E203" s="25" t="s">
        <v>249</v>
      </c>
      <c r="F203" s="26">
        <v>2014</v>
      </c>
      <c r="G203" s="25" t="s">
        <v>250</v>
      </c>
      <c r="H203" s="28" t="s">
        <v>44</v>
      </c>
      <c r="I203" s="24">
        <v>8</v>
      </c>
      <c r="J203" s="28" t="s">
        <v>233</v>
      </c>
      <c r="L203" s="28" t="s">
        <v>263</v>
      </c>
    </row>
    <row r="204" spans="1:12" ht="38.25" x14ac:dyDescent="0.2">
      <c r="A204" s="44">
        <f t="shared" si="3"/>
        <v>203</v>
      </c>
      <c r="B204" s="26">
        <v>203</v>
      </c>
      <c r="C204" s="25" t="s">
        <v>49</v>
      </c>
      <c r="D204" s="1" t="s">
        <v>647</v>
      </c>
      <c r="E204" s="1" t="s">
        <v>648</v>
      </c>
      <c r="F204" s="26">
        <v>2015</v>
      </c>
      <c r="G204" s="1" t="s">
        <v>649</v>
      </c>
      <c r="H204" s="28" t="s">
        <v>44</v>
      </c>
      <c r="I204" s="24">
        <v>6</v>
      </c>
      <c r="J204" s="28" t="s">
        <v>233</v>
      </c>
      <c r="L204" s="28" t="s">
        <v>264</v>
      </c>
    </row>
    <row r="205" spans="1:12" ht="38.25" x14ac:dyDescent="0.2">
      <c r="A205" s="44">
        <f t="shared" si="3"/>
        <v>204</v>
      </c>
      <c r="B205" s="26">
        <v>204</v>
      </c>
      <c r="C205" s="25" t="s">
        <v>49</v>
      </c>
      <c r="D205" s="1" t="s">
        <v>684</v>
      </c>
      <c r="E205" s="1" t="s">
        <v>489</v>
      </c>
      <c r="F205" s="26">
        <v>2015</v>
      </c>
      <c r="G205" s="25" t="s">
        <v>490</v>
      </c>
      <c r="H205" s="28" t="s">
        <v>44</v>
      </c>
      <c r="I205" s="24">
        <v>7</v>
      </c>
      <c r="J205" s="28" t="s">
        <v>233</v>
      </c>
      <c r="L205" s="28" t="s">
        <v>403</v>
      </c>
    </row>
    <row r="206" spans="1:12" ht="25.5" x14ac:dyDescent="0.2">
      <c r="A206" s="44">
        <f t="shared" si="3"/>
        <v>205</v>
      </c>
      <c r="B206" s="26">
        <v>205</v>
      </c>
      <c r="C206" s="25" t="s">
        <v>49</v>
      </c>
      <c r="D206" s="1" t="s">
        <v>499</v>
      </c>
      <c r="E206" s="1" t="s">
        <v>500</v>
      </c>
      <c r="F206" s="26">
        <v>2015</v>
      </c>
      <c r="G206" s="25" t="s">
        <v>688</v>
      </c>
      <c r="H206" s="28" t="s">
        <v>44</v>
      </c>
      <c r="I206" s="24">
        <v>13</v>
      </c>
      <c r="J206" s="28" t="s">
        <v>233</v>
      </c>
      <c r="L206" s="28" t="s">
        <v>502</v>
      </c>
    </row>
    <row r="207" spans="1:12" ht="38.25" x14ac:dyDescent="0.2">
      <c r="A207" s="44">
        <f t="shared" si="3"/>
        <v>206</v>
      </c>
      <c r="B207" s="26">
        <v>206</v>
      </c>
      <c r="C207" s="25" t="s">
        <v>49</v>
      </c>
      <c r="D207" s="1" t="s">
        <v>194</v>
      </c>
      <c r="E207" s="1" t="s">
        <v>195</v>
      </c>
      <c r="F207" s="26">
        <v>2016</v>
      </c>
      <c r="G207" s="25" t="s">
        <v>661</v>
      </c>
      <c r="H207" s="28" t="s">
        <v>45</v>
      </c>
      <c r="I207" s="24">
        <v>23</v>
      </c>
      <c r="J207" s="28" t="s">
        <v>233</v>
      </c>
      <c r="L207" s="28" t="s">
        <v>461</v>
      </c>
    </row>
    <row r="208" spans="1:12" ht="51" x14ac:dyDescent="0.2">
      <c r="A208" s="44">
        <f t="shared" si="3"/>
        <v>207</v>
      </c>
      <c r="B208" s="26">
        <v>207</v>
      </c>
      <c r="C208" s="25" t="s">
        <v>49</v>
      </c>
      <c r="D208" s="1" t="s">
        <v>477</v>
      </c>
      <c r="E208" s="1" t="s">
        <v>478</v>
      </c>
      <c r="F208" s="26">
        <v>2017</v>
      </c>
      <c r="G208" s="25" t="s">
        <v>678</v>
      </c>
      <c r="H208" s="28" t="s">
        <v>44</v>
      </c>
      <c r="I208" s="24">
        <v>8</v>
      </c>
      <c r="J208" s="28" t="s">
        <v>191</v>
      </c>
      <c r="L208" s="28" t="s">
        <v>480</v>
      </c>
    </row>
    <row r="209" spans="1:12" ht="38.25" x14ac:dyDescent="0.2">
      <c r="A209" s="44">
        <f t="shared" si="3"/>
        <v>208</v>
      </c>
      <c r="B209" s="26">
        <v>208</v>
      </c>
      <c r="C209" s="25" t="s">
        <v>49</v>
      </c>
      <c r="D209" s="1" t="s">
        <v>159</v>
      </c>
      <c r="E209" s="1" t="s">
        <v>160</v>
      </c>
      <c r="F209" s="26">
        <v>2017</v>
      </c>
      <c r="G209" s="1" t="s">
        <v>161</v>
      </c>
      <c r="H209" s="28" t="s">
        <v>44</v>
      </c>
      <c r="I209" s="24">
        <v>12</v>
      </c>
      <c r="J209" s="28" t="s">
        <v>233</v>
      </c>
      <c r="L209" s="28" t="s">
        <v>505</v>
      </c>
    </row>
    <row r="210" spans="1:12" ht="25.5" x14ac:dyDescent="0.2">
      <c r="A210" s="44">
        <f t="shared" si="3"/>
        <v>209</v>
      </c>
      <c r="B210" s="26">
        <v>209</v>
      </c>
      <c r="C210" s="25" t="s">
        <v>49</v>
      </c>
      <c r="D210" s="1" t="s">
        <v>697</v>
      </c>
      <c r="E210" s="1" t="s">
        <v>526</v>
      </c>
      <c r="F210" s="26">
        <v>2017</v>
      </c>
      <c r="G210" s="25" t="s">
        <v>698</v>
      </c>
      <c r="H210" s="28" t="s">
        <v>45</v>
      </c>
      <c r="I210" s="24">
        <v>21</v>
      </c>
      <c r="J210" s="28" t="s">
        <v>192</v>
      </c>
      <c r="L210" s="28" t="s">
        <v>528</v>
      </c>
    </row>
    <row r="211" spans="1:12" ht="38.25" x14ac:dyDescent="0.2">
      <c r="A211" s="44">
        <f t="shared" si="3"/>
        <v>210</v>
      </c>
      <c r="B211" s="26">
        <v>210</v>
      </c>
      <c r="C211" s="25" t="s">
        <v>49</v>
      </c>
      <c r="D211" s="1" t="s">
        <v>655</v>
      </c>
      <c r="E211" s="1" t="s">
        <v>450</v>
      </c>
      <c r="F211" s="26">
        <v>2019</v>
      </c>
      <c r="G211" s="25" t="s">
        <v>656</v>
      </c>
      <c r="H211" s="28" t="s">
        <v>45</v>
      </c>
      <c r="I211" s="24">
        <v>4</v>
      </c>
      <c r="J211" s="28" t="s">
        <v>192</v>
      </c>
      <c r="L211" s="26" t="s">
        <v>452</v>
      </c>
    </row>
    <row r="212" spans="1:12" ht="25.5" x14ac:dyDescent="0.2">
      <c r="A212" s="44">
        <f t="shared" si="3"/>
        <v>211</v>
      </c>
      <c r="B212" s="26">
        <v>211</v>
      </c>
      <c r="C212" s="25" t="s">
        <v>49</v>
      </c>
      <c r="D212" s="1" t="s">
        <v>679</v>
      </c>
      <c r="E212" s="1" t="s">
        <v>680</v>
      </c>
      <c r="F212" s="26">
        <v>2019</v>
      </c>
      <c r="G212" s="1" t="s">
        <v>681</v>
      </c>
      <c r="H212" s="28" t="s">
        <v>45</v>
      </c>
      <c r="J212" s="28" t="s">
        <v>192</v>
      </c>
      <c r="L212" s="26"/>
    </row>
    <row r="215" spans="1:12" x14ac:dyDescent="0.2">
      <c r="C215" s="34"/>
      <c r="D215" s="34"/>
      <c r="E215" s="34"/>
      <c r="F215" s="35"/>
      <c r="K215" s="154" t="s">
        <v>357</v>
      </c>
      <c r="L215" s="154"/>
    </row>
    <row r="216" spans="1:12" x14ac:dyDescent="0.2">
      <c r="C216" s="34"/>
      <c r="D216" s="34"/>
      <c r="E216" s="36"/>
      <c r="F216" s="35"/>
      <c r="K216" s="72" t="s">
        <v>10</v>
      </c>
      <c r="L216" s="32">
        <v>4</v>
      </c>
    </row>
    <row r="217" spans="1:12" ht="38.25" x14ac:dyDescent="0.2">
      <c r="B217" s="30" t="s">
        <v>16</v>
      </c>
      <c r="C217" s="30" t="s">
        <v>356</v>
      </c>
      <c r="D217" s="31" t="s">
        <v>370</v>
      </c>
      <c r="E217" s="30" t="s">
        <v>355</v>
      </c>
      <c r="F217" s="31" t="s">
        <v>187</v>
      </c>
      <c r="G217" s="30" t="s">
        <v>21</v>
      </c>
      <c r="H217" s="30" t="s">
        <v>20</v>
      </c>
      <c r="K217" s="72" t="s">
        <v>11</v>
      </c>
      <c r="L217" s="32">
        <v>1</v>
      </c>
    </row>
    <row r="218" spans="1:12" ht="25.5" x14ac:dyDescent="0.2">
      <c r="B218" s="30" t="s">
        <v>47</v>
      </c>
      <c r="C218" s="32">
        <f>COUNTIFS($C$2:$C$212,$B218,$J$2:$J$212,"A")</f>
        <v>12</v>
      </c>
      <c r="D218" s="32">
        <f>COUNTIFS($C$2:$C$212,$B218,$J$2:$J$212,"R")</f>
        <v>5</v>
      </c>
      <c r="E218" s="32">
        <f>COUNTIFS($C$2:$C$212,$B218,$J$2:$J$212,"NA")</f>
        <v>38</v>
      </c>
      <c r="F218" s="32">
        <f>COUNTIFS($C$2:$C$212,$B218,$J$2:$J$212,"D")</f>
        <v>7</v>
      </c>
      <c r="G218" s="32">
        <f>SUM(C218:F218)</f>
        <v>62</v>
      </c>
      <c r="H218" s="33">
        <f>C218/G218</f>
        <v>0.19354838709677419</v>
      </c>
      <c r="K218" s="72" t="s">
        <v>13</v>
      </c>
      <c r="L218" s="32">
        <v>1</v>
      </c>
    </row>
    <row r="219" spans="1:12" ht="38.25" x14ac:dyDescent="0.2">
      <c r="B219" s="30" t="s">
        <v>48</v>
      </c>
      <c r="C219" s="32">
        <f>COUNTIFS($C$2:$C$212,$B219,$J$2:$J$212,"A")</f>
        <v>2</v>
      </c>
      <c r="D219" s="32">
        <f>COUNTIFS($C$2:$C$212,$B219,$J$2:$J$212,"R")</f>
        <v>3</v>
      </c>
      <c r="E219" s="32">
        <f>COUNTIFS($C$2:$C$212,$B219,$J$2:$J$212,"NA")</f>
        <v>16</v>
      </c>
      <c r="F219" s="32">
        <f>COUNTIFS($C$2:$C$212,$B219,$J$2:$J$212,"D")</f>
        <v>35</v>
      </c>
      <c r="G219" s="32">
        <f>SUM(C219:F219)</f>
        <v>56</v>
      </c>
      <c r="H219" s="33">
        <f>C219/G219</f>
        <v>3.5714285714285712E-2</v>
      </c>
      <c r="K219" s="106" t="s">
        <v>233</v>
      </c>
      <c r="L219" s="32">
        <v>16</v>
      </c>
    </row>
    <row r="220" spans="1:12" x14ac:dyDescent="0.2">
      <c r="B220" s="30" t="s">
        <v>49</v>
      </c>
      <c r="C220" s="32">
        <f>COUNTIFS($C$2:$C$212,$B220,$J$2:$J$212,"A")</f>
        <v>4</v>
      </c>
      <c r="D220" s="32">
        <f>COUNTIFS($C$2:$C$212,$B220,$J$2:$J$212,"R")</f>
        <v>5</v>
      </c>
      <c r="E220" s="32">
        <f>COUNTIFS($C$2:$C$212,$B220,$J$2:$J$212,"NA")</f>
        <v>16</v>
      </c>
      <c r="F220" s="32">
        <f>COUNTIFS($C$2:$C$212,$B220,$J$2:$J$212,"D")</f>
        <v>38</v>
      </c>
      <c r="G220" s="32">
        <f>SUM(C220:F220)</f>
        <v>63</v>
      </c>
      <c r="H220" s="33">
        <f>C220/G220</f>
        <v>6.3492063492063489E-2</v>
      </c>
      <c r="K220" s="106" t="s">
        <v>192</v>
      </c>
      <c r="L220" s="32">
        <v>20</v>
      </c>
    </row>
    <row r="221" spans="1:12" ht="38.25" x14ac:dyDescent="0.2">
      <c r="B221" s="30" t="s">
        <v>50</v>
      </c>
      <c r="C221" s="32">
        <f>COUNTIFS($C$2:$C$212,$B221,$J$2:$J$212,"A")</f>
        <v>3</v>
      </c>
      <c r="D221" s="32">
        <f>COUNTIFS($C$2:$C$212,$B221,$J$2:$J$212,"R")</f>
        <v>3</v>
      </c>
      <c r="E221" s="32">
        <f>COUNTIFS($C$2:$C$212,$B221,$J$2:$J$212,"NA")</f>
        <v>23</v>
      </c>
      <c r="F221" s="32">
        <f>COUNTIFS($C$2:$C$212,$B221,$J$2:$J$212,"D")</f>
        <v>1</v>
      </c>
      <c r="G221" s="32">
        <f>SUM(C221:F221)</f>
        <v>30</v>
      </c>
      <c r="H221" s="33">
        <f>C221/G221</f>
        <v>0.1</v>
      </c>
      <c r="K221" s="106" t="s">
        <v>191</v>
      </c>
      <c r="L221" s="32">
        <v>3</v>
      </c>
    </row>
    <row r="222" spans="1:12" x14ac:dyDescent="0.2">
      <c r="B222" s="43" t="s">
        <v>0</v>
      </c>
      <c r="C222" s="32">
        <f>SUM(C218:C221)</f>
        <v>21</v>
      </c>
      <c r="D222" s="32">
        <f>SUM(D218:D221)</f>
        <v>16</v>
      </c>
      <c r="E222" s="32">
        <f>SUM(E218:E221)</f>
        <v>93</v>
      </c>
      <c r="F222" s="32">
        <f>SUM(F218:F221)</f>
        <v>81</v>
      </c>
      <c r="G222" s="32">
        <f>SUM(G218:G221)</f>
        <v>211</v>
      </c>
      <c r="H222" s="33">
        <f>C222/G222</f>
        <v>9.9526066350710901E-2</v>
      </c>
    </row>
    <row r="225" spans="2:6" x14ac:dyDescent="0.2">
      <c r="C225" s="47">
        <f>C218/G218</f>
        <v>0.19354838709677419</v>
      </c>
      <c r="E225" s="48" t="s">
        <v>47</v>
      </c>
      <c r="F225" s="47">
        <f>F218/G218</f>
        <v>0.11290322580645161</v>
      </c>
    </row>
    <row r="226" spans="2:6" x14ac:dyDescent="0.2">
      <c r="C226" s="47">
        <f>C219/G219</f>
        <v>3.5714285714285712E-2</v>
      </c>
      <c r="E226" s="48" t="s">
        <v>48</v>
      </c>
      <c r="F226" s="47">
        <f>F219/G219</f>
        <v>0.625</v>
      </c>
    </row>
    <row r="227" spans="2:6" x14ac:dyDescent="0.2">
      <c r="C227" s="47">
        <f>C220/G220</f>
        <v>6.3492063492063489E-2</v>
      </c>
      <c r="E227" s="48" t="s">
        <v>49</v>
      </c>
      <c r="F227" s="47">
        <f>F220/G220</f>
        <v>0.60317460317460314</v>
      </c>
    </row>
    <row r="228" spans="2:6" x14ac:dyDescent="0.2">
      <c r="C228" s="47">
        <f>C221/G221</f>
        <v>0.1</v>
      </c>
      <c r="E228" s="48" t="s">
        <v>50</v>
      </c>
      <c r="F228" s="47">
        <f>F221/G221</f>
        <v>3.3333333333333333E-2</v>
      </c>
    </row>
    <row r="229" spans="2:6" x14ac:dyDescent="0.2">
      <c r="C229" s="47">
        <f>C222/G222</f>
        <v>9.9526066350710901E-2</v>
      </c>
      <c r="F229" s="47">
        <f>F222/G222</f>
        <v>0.38388625592417064</v>
      </c>
    </row>
    <row r="233" spans="2:6" x14ac:dyDescent="0.2">
      <c r="B233" s="153" t="s">
        <v>724</v>
      </c>
      <c r="C233" s="153"/>
    </row>
    <row r="234" spans="2:6" x14ac:dyDescent="0.2">
      <c r="B234" s="43" t="s">
        <v>10</v>
      </c>
      <c r="C234" s="32">
        <f>COUNTIFS($K$3:$K$212,$B234)</f>
        <v>8</v>
      </c>
    </row>
    <row r="235" spans="2:6" x14ac:dyDescent="0.2">
      <c r="B235" s="43" t="s">
        <v>12</v>
      </c>
      <c r="C235" s="32">
        <f>COUNTIFS($K$3:$K$212,$B235)</f>
        <v>1</v>
      </c>
    </row>
    <row r="236" spans="2:6" x14ac:dyDescent="0.2">
      <c r="B236" s="43" t="s">
        <v>11</v>
      </c>
      <c r="C236" s="32">
        <f>COUNTIFS($K$3:$K$212,$B236)</f>
        <v>2</v>
      </c>
    </row>
    <row r="237" spans="2:6" x14ac:dyDescent="0.2">
      <c r="B237" s="43" t="s">
        <v>13</v>
      </c>
      <c r="C237" s="32">
        <f>COUNTIFS($K$3:$K$212,$B237)</f>
        <v>1</v>
      </c>
    </row>
    <row r="238" spans="2:6" x14ac:dyDescent="0.2">
      <c r="B238" s="43" t="s">
        <v>14</v>
      </c>
      <c r="C238" s="32">
        <f>COUNTIFS($K$2:$K$212,$B238)</f>
        <v>4</v>
      </c>
    </row>
    <row r="239" spans="2:6" x14ac:dyDescent="0.2">
      <c r="B239" s="28" t="s">
        <v>0</v>
      </c>
      <c r="C239" s="24">
        <f>SUM(C234:C238)</f>
        <v>16</v>
      </c>
    </row>
    <row r="248" spans="3:7" ht="15" x14ac:dyDescent="0.2">
      <c r="E248" s="115" t="s">
        <v>711</v>
      </c>
      <c r="F248" s="116"/>
      <c r="G248" s="115" t="s">
        <v>712</v>
      </c>
    </row>
    <row r="250" spans="3:7" ht="114.75" x14ac:dyDescent="0.2">
      <c r="C250" s="1" t="s">
        <v>49</v>
      </c>
      <c r="D250" s="105" t="s">
        <v>361</v>
      </c>
      <c r="E250" s="1" t="s">
        <v>713</v>
      </c>
      <c r="G250" s="1" t="s">
        <v>362</v>
      </c>
    </row>
    <row r="251" spans="3:7" ht="89.25" x14ac:dyDescent="0.2">
      <c r="C251" s="1" t="s">
        <v>50</v>
      </c>
      <c r="D251" s="2" t="s">
        <v>363</v>
      </c>
      <c r="E251" s="1" t="s">
        <v>714</v>
      </c>
      <c r="G251" s="1" t="s">
        <v>364</v>
      </c>
    </row>
    <row r="252" spans="3:7" ht="114.75" x14ac:dyDescent="0.2">
      <c r="C252" s="1" t="s">
        <v>365</v>
      </c>
      <c r="D252" s="105" t="s">
        <v>366</v>
      </c>
      <c r="E252" s="1" t="s">
        <v>713</v>
      </c>
      <c r="G252" s="1" t="s">
        <v>367</v>
      </c>
    </row>
    <row r="253" spans="3:7" ht="114.75" x14ac:dyDescent="0.2">
      <c r="C253" s="1" t="s">
        <v>47</v>
      </c>
      <c r="D253" s="2" t="s">
        <v>368</v>
      </c>
      <c r="E253" s="1" t="s">
        <v>713</v>
      </c>
      <c r="G253" s="1" t="s">
        <v>362</v>
      </c>
    </row>
  </sheetData>
  <mergeCells count="2">
    <mergeCell ref="B233:C233"/>
    <mergeCell ref="K215:L215"/>
  </mergeCells>
  <pageMargins left="0.511811024" right="0.511811024" top="0.78740157499999996" bottom="0.78740157499999996" header="0.31496062000000002" footer="0.31496062000000002"/>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K19"/>
  <sheetViews>
    <sheetView zoomScale="85" zoomScaleNormal="85" workbookViewId="0">
      <pane xSplit="2" ySplit="1" topLeftCell="C2" activePane="bottomRight" state="frozen"/>
      <selection pane="topRight" activeCell="B1" sqref="B1"/>
      <selection pane="bottomLeft" activeCell="A2" sqref="A2"/>
      <selection pane="bottomRight" activeCell="F4" sqref="F4"/>
    </sheetView>
  </sheetViews>
  <sheetFormatPr defaultRowHeight="12.75" x14ac:dyDescent="0.2"/>
  <cols>
    <col min="1" max="1" width="9.140625" style="9"/>
    <col min="2" max="2" width="13.5703125" style="14" bestFit="1" customWidth="1"/>
    <col min="3" max="6" width="13.7109375" style="9" customWidth="1"/>
    <col min="7" max="8" width="13.7109375" style="14" customWidth="1"/>
    <col min="9" max="9" width="51.28515625" style="9" customWidth="1"/>
    <col min="10" max="10" width="14.140625" style="9" customWidth="1"/>
    <col min="11" max="11" width="15.42578125" style="15" customWidth="1"/>
    <col min="12" max="12" width="14.85546875" style="9" customWidth="1"/>
    <col min="13" max="13" width="13.140625" style="9" customWidth="1"/>
    <col min="14" max="14" width="14.85546875" style="9" customWidth="1"/>
    <col min="15" max="16384" width="9.140625" style="9"/>
  </cols>
  <sheetData>
    <row r="2" spans="2:11" ht="13.5" thickBot="1" x14ac:dyDescent="0.25">
      <c r="H2" s="9"/>
      <c r="K2" s="9"/>
    </row>
    <row r="3" spans="2:11" ht="26.25" thickBot="1" x14ac:dyDescent="0.25">
      <c r="B3" s="16" t="s">
        <v>16</v>
      </c>
      <c r="C3" s="17" t="s">
        <v>356</v>
      </c>
      <c r="D3" s="17" t="s">
        <v>370</v>
      </c>
      <c r="E3" s="17" t="s">
        <v>355</v>
      </c>
      <c r="F3" s="17" t="s">
        <v>725</v>
      </c>
      <c r="G3" s="17" t="s">
        <v>21</v>
      </c>
      <c r="H3" s="18" t="s">
        <v>20</v>
      </c>
      <c r="K3" s="9"/>
    </row>
    <row r="4" spans="2:11" ht="25.5" x14ac:dyDescent="0.2">
      <c r="B4" s="19" t="s">
        <v>50</v>
      </c>
      <c r="C4" s="20">
        <f>'Data Retrieved'!C221</f>
        <v>3</v>
      </c>
      <c r="D4" s="20">
        <f>'Data Retrieved'!D221</f>
        <v>3</v>
      </c>
      <c r="E4" s="20">
        <f>'Data Retrieved'!E221</f>
        <v>23</v>
      </c>
      <c r="F4" s="20">
        <f>'Data Retrieved'!F221</f>
        <v>1</v>
      </c>
      <c r="G4" s="37">
        <f>'Data Retrieved'!G221</f>
        <v>30</v>
      </c>
      <c r="H4" s="38">
        <f>'Data Retrieved'!H221</f>
        <v>0.1</v>
      </c>
      <c r="K4" s="9"/>
    </row>
    <row r="5" spans="2:11" ht="25.5" x14ac:dyDescent="0.2">
      <c r="B5" s="19" t="s">
        <v>48</v>
      </c>
      <c r="C5" s="20">
        <f>'Data Retrieved'!C219</f>
        <v>2</v>
      </c>
      <c r="D5" s="20">
        <f>'Data Retrieved'!D219</f>
        <v>3</v>
      </c>
      <c r="E5" s="20">
        <f>'Data Retrieved'!E219</f>
        <v>16</v>
      </c>
      <c r="F5" s="20">
        <f>'Data Retrieved'!F219</f>
        <v>35</v>
      </c>
      <c r="G5" s="37">
        <f>'Data Retrieved'!G219</f>
        <v>56</v>
      </c>
      <c r="H5" s="38">
        <f>'Data Retrieved'!H219</f>
        <v>3.5714285714285712E-2</v>
      </c>
      <c r="K5" s="9"/>
    </row>
    <row r="6" spans="2:11" ht="15.75" x14ac:dyDescent="0.2">
      <c r="B6" s="19" t="s">
        <v>47</v>
      </c>
      <c r="C6" s="20">
        <f>'Data Retrieved'!C218</f>
        <v>12</v>
      </c>
      <c r="D6" s="20">
        <f>'Data Retrieved'!D218</f>
        <v>5</v>
      </c>
      <c r="E6" s="20">
        <f>'Data Retrieved'!E218</f>
        <v>38</v>
      </c>
      <c r="F6" s="20">
        <f>'Data Retrieved'!F218</f>
        <v>7</v>
      </c>
      <c r="G6" s="37">
        <f>'Data Retrieved'!G218</f>
        <v>62</v>
      </c>
      <c r="H6" s="38">
        <f>'Data Retrieved'!H218</f>
        <v>0.19354838709677419</v>
      </c>
      <c r="K6" s="9"/>
    </row>
    <row r="7" spans="2:11" ht="15.75" x14ac:dyDescent="0.2">
      <c r="B7" s="19" t="s">
        <v>49</v>
      </c>
      <c r="C7" s="20">
        <f>'Data Retrieved'!C220</f>
        <v>4</v>
      </c>
      <c r="D7" s="20">
        <f>'Data Retrieved'!D220</f>
        <v>5</v>
      </c>
      <c r="E7" s="20">
        <f>'Data Retrieved'!E220</f>
        <v>16</v>
      </c>
      <c r="F7" s="20">
        <f>'Data Retrieved'!F220</f>
        <v>38</v>
      </c>
      <c r="G7" s="37">
        <f>'Data Retrieved'!G220</f>
        <v>63</v>
      </c>
      <c r="H7" s="38">
        <f>'Data Retrieved'!H220</f>
        <v>6.3492063492063489E-2</v>
      </c>
      <c r="K7" s="9"/>
    </row>
    <row r="8" spans="2:11" ht="15.75" x14ac:dyDescent="0.2">
      <c r="B8" s="39" t="s">
        <v>0</v>
      </c>
      <c r="C8" s="37">
        <f>'Data Retrieved'!C222</f>
        <v>21</v>
      </c>
      <c r="D8" s="37">
        <f>'Data Retrieved'!D222</f>
        <v>16</v>
      </c>
      <c r="E8" s="37">
        <f>'Data Retrieved'!E222</f>
        <v>93</v>
      </c>
      <c r="F8" s="37">
        <f>'Data Retrieved'!F222</f>
        <v>81</v>
      </c>
      <c r="G8" s="37">
        <f>'Data Retrieved'!G222</f>
        <v>211</v>
      </c>
      <c r="H8" s="38">
        <f>'Data Retrieved'!H222</f>
        <v>9.9526066350710901E-2</v>
      </c>
      <c r="K8" s="9"/>
    </row>
    <row r="9" spans="2:11" x14ac:dyDescent="0.2">
      <c r="E9" s="15"/>
      <c r="G9" s="9"/>
      <c r="H9" s="9"/>
      <c r="K9" s="9"/>
    </row>
    <row r="10" spans="2:11" x14ac:dyDescent="0.2">
      <c r="E10" s="15"/>
      <c r="G10" s="9"/>
      <c r="H10" s="9"/>
      <c r="I10" s="13"/>
      <c r="K10" s="9"/>
    </row>
    <row r="11" spans="2:11" x14ac:dyDescent="0.2">
      <c r="E11" s="15"/>
      <c r="G11" s="9"/>
      <c r="H11" s="9"/>
      <c r="I11" s="42" t="s">
        <v>242</v>
      </c>
      <c r="K11" s="9"/>
    </row>
    <row r="12" spans="2:11" x14ac:dyDescent="0.2">
      <c r="E12" s="15"/>
      <c r="G12" s="9"/>
      <c r="H12" s="9"/>
      <c r="I12" s="9" t="s">
        <v>234</v>
      </c>
      <c r="J12" s="9">
        <f>G8</f>
        <v>211</v>
      </c>
      <c r="K12" s="9"/>
    </row>
    <row r="13" spans="2:11" x14ac:dyDescent="0.2">
      <c r="C13" s="155" t="s">
        <v>700</v>
      </c>
      <c r="D13" s="155"/>
      <c r="E13" s="15"/>
      <c r="G13" s="9"/>
      <c r="H13" s="9"/>
      <c r="I13" s="9" t="s">
        <v>235</v>
      </c>
      <c r="J13" s="9">
        <f>J12-F8</f>
        <v>130</v>
      </c>
      <c r="K13" s="9"/>
    </row>
    <row r="14" spans="2:11" x14ac:dyDescent="0.2">
      <c r="B14" s="9"/>
      <c r="C14" s="40" t="s">
        <v>10</v>
      </c>
      <c r="D14" s="20">
        <f>'Data Retrieved'!C234</f>
        <v>8</v>
      </c>
      <c r="E14" s="15"/>
      <c r="G14" s="9"/>
      <c r="H14" s="9"/>
      <c r="I14" s="9" t="s">
        <v>236</v>
      </c>
      <c r="J14" s="9">
        <f>J13</f>
        <v>130</v>
      </c>
      <c r="K14" s="9"/>
    </row>
    <row r="15" spans="2:11" x14ac:dyDescent="0.2">
      <c r="B15" s="9"/>
      <c r="C15" s="40" t="s">
        <v>12</v>
      </c>
      <c r="D15" s="20">
        <f>'Data Retrieved'!C235</f>
        <v>1</v>
      </c>
      <c r="E15" s="15"/>
      <c r="G15" s="9"/>
      <c r="H15" s="9"/>
      <c r="I15" s="9" t="s">
        <v>237</v>
      </c>
      <c r="J15" s="9">
        <f>D8</f>
        <v>16</v>
      </c>
      <c r="K15" s="9"/>
    </row>
    <row r="16" spans="2:11" x14ac:dyDescent="0.2">
      <c r="B16" s="9"/>
      <c r="C16" s="40" t="s">
        <v>11</v>
      </c>
      <c r="D16" s="20">
        <f>'Data Retrieved'!C236</f>
        <v>2</v>
      </c>
      <c r="E16" s="15"/>
      <c r="G16" s="9"/>
      <c r="H16" s="9"/>
      <c r="I16" s="9" t="s">
        <v>238</v>
      </c>
      <c r="J16" s="9">
        <f>J14-J15</f>
        <v>114</v>
      </c>
      <c r="K16" s="9"/>
    </row>
    <row r="17" spans="2:11" x14ac:dyDescent="0.2">
      <c r="B17" s="9"/>
      <c r="C17" s="40" t="s">
        <v>13</v>
      </c>
      <c r="D17" s="20">
        <f>'Data Retrieved'!C237</f>
        <v>1</v>
      </c>
      <c r="E17" s="15"/>
      <c r="G17" s="9"/>
      <c r="H17" s="9"/>
      <c r="I17" s="9" t="s">
        <v>239</v>
      </c>
      <c r="J17" s="9">
        <f>E8</f>
        <v>93</v>
      </c>
      <c r="K17" s="9"/>
    </row>
    <row r="18" spans="2:11" ht="12" customHeight="1" x14ac:dyDescent="0.2">
      <c r="B18" s="9"/>
      <c r="C18" s="40" t="s">
        <v>14</v>
      </c>
      <c r="D18" s="20">
        <f>'Data Retrieved'!C238</f>
        <v>4</v>
      </c>
      <c r="E18" s="15"/>
      <c r="G18" s="9"/>
      <c r="H18" s="9"/>
      <c r="I18" s="9" t="s">
        <v>240</v>
      </c>
      <c r="J18" s="9">
        <f>J16-J17</f>
        <v>21</v>
      </c>
      <c r="K18" s="9"/>
    </row>
    <row r="19" spans="2:11" ht="15" x14ac:dyDescent="0.2">
      <c r="B19" s="9"/>
      <c r="C19" s="41" t="s">
        <v>0</v>
      </c>
      <c r="D19" s="37">
        <f>SUM(D14:D18)</f>
        <v>16</v>
      </c>
      <c r="E19" s="15"/>
      <c r="G19" s="9"/>
      <c r="H19" s="9"/>
      <c r="I19" s="13" t="s">
        <v>241</v>
      </c>
      <c r="J19" s="9">
        <f>J18</f>
        <v>21</v>
      </c>
    </row>
  </sheetData>
  <mergeCells count="1">
    <mergeCell ref="C13:D13"/>
  </mergeCells>
  <pageMargins left="0.511811024" right="0.511811024" top="0.78740157499999996" bottom="0.78740157499999996" header="0.31496062000000002" footer="0.31496062000000002"/>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19"/>
  <sheetViews>
    <sheetView showGridLines="0" topLeftCell="A101" zoomScale="85" zoomScaleNormal="85" workbookViewId="0">
      <selection activeCell="T76" sqref="T76"/>
    </sheetView>
  </sheetViews>
  <sheetFormatPr defaultRowHeight="12.75" x14ac:dyDescent="0.2"/>
  <sheetData>
    <row r="119" spans="2:2" x14ac:dyDescent="0.2">
      <c r="B119" t="s">
        <v>369</v>
      </c>
    </row>
  </sheetData>
  <pageMargins left="0.511811024" right="0.511811024" top="0.78740157499999996" bottom="0.78740157499999996" header="0.31496062000000002" footer="0.3149606200000000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6"/>
  <sheetViews>
    <sheetView tabSelected="1" zoomScale="86" zoomScaleNormal="86" workbookViewId="0">
      <pane xSplit="1" ySplit="1" topLeftCell="B2" activePane="bottomRight" state="frozen"/>
      <selection pane="topRight" activeCell="B1" sqref="B1"/>
      <selection pane="bottomLeft" activeCell="A2" sqref="A2"/>
      <selection pane="bottomRight" activeCell="C17" sqref="C17"/>
    </sheetView>
  </sheetViews>
  <sheetFormatPr defaultRowHeight="12.75" x14ac:dyDescent="0.2"/>
  <cols>
    <col min="1" max="1" width="10.28515625" style="2" bestFit="1" customWidth="1"/>
    <col min="2" max="2" width="20" style="1" customWidth="1"/>
    <col min="3" max="3" width="69" style="1" customWidth="1"/>
    <col min="4" max="4" width="40.5703125" style="1" customWidth="1"/>
    <col min="5" max="5" width="55.7109375" style="1" customWidth="1"/>
    <col min="6" max="6" width="6.85546875" style="23" customWidth="1"/>
    <col min="7" max="16384" width="9.140625" style="1"/>
  </cols>
  <sheetData>
    <row r="1" spans="1:6" s="6" customFormat="1" ht="25.5" x14ac:dyDescent="0.2">
      <c r="A1" s="5" t="s">
        <v>46</v>
      </c>
      <c r="B1" s="3" t="s">
        <v>16</v>
      </c>
      <c r="C1" s="4" t="s">
        <v>15</v>
      </c>
      <c r="D1" s="4" t="s">
        <v>17</v>
      </c>
      <c r="E1" s="4" t="s">
        <v>701</v>
      </c>
      <c r="F1" s="21" t="s">
        <v>18</v>
      </c>
    </row>
    <row r="2" spans="1:6" s="9" customFormat="1" ht="25.5" x14ac:dyDescent="0.2">
      <c r="A2" s="10" t="s">
        <v>343</v>
      </c>
      <c r="B2" s="25" t="s">
        <v>47</v>
      </c>
      <c r="C2" s="1" t="s">
        <v>149</v>
      </c>
      <c r="D2" s="1" t="s">
        <v>536</v>
      </c>
      <c r="E2" s="1" t="s">
        <v>537</v>
      </c>
      <c r="F2" s="26">
        <v>2002</v>
      </c>
    </row>
    <row r="3" spans="1:6" s="11" customFormat="1" ht="38.25" x14ac:dyDescent="0.2">
      <c r="A3" s="10" t="s">
        <v>344</v>
      </c>
      <c r="B3" s="25" t="s">
        <v>49</v>
      </c>
      <c r="C3" s="1" t="s">
        <v>668</v>
      </c>
      <c r="D3" s="1" t="s">
        <v>667</v>
      </c>
      <c r="E3" s="25" t="s">
        <v>669</v>
      </c>
      <c r="F3" s="26">
        <v>2002</v>
      </c>
    </row>
    <row r="4" spans="1:6" s="11" customFormat="1" ht="25.5" x14ac:dyDescent="0.2">
      <c r="A4" s="14" t="s">
        <v>345</v>
      </c>
      <c r="B4" s="25" t="s">
        <v>48</v>
      </c>
      <c r="C4" s="1" t="s">
        <v>507</v>
      </c>
      <c r="D4" s="1" t="s">
        <v>506</v>
      </c>
      <c r="E4" s="25" t="s">
        <v>508</v>
      </c>
      <c r="F4" s="26">
        <v>2002</v>
      </c>
    </row>
    <row r="5" spans="1:6" s="11" customFormat="1" ht="25.5" x14ac:dyDescent="0.2">
      <c r="A5" s="14" t="s">
        <v>346</v>
      </c>
      <c r="B5" s="25" t="s">
        <v>47</v>
      </c>
      <c r="C5" s="1" t="s">
        <v>598</v>
      </c>
      <c r="D5" s="1" t="s">
        <v>597</v>
      </c>
      <c r="E5" s="1" t="s">
        <v>599</v>
      </c>
      <c r="F5" s="26">
        <v>2005</v>
      </c>
    </row>
    <row r="6" spans="1:6" s="11" customFormat="1" ht="25.5" x14ac:dyDescent="0.2">
      <c r="A6" s="8" t="s">
        <v>347</v>
      </c>
      <c r="B6" s="25" t="s">
        <v>47</v>
      </c>
      <c r="C6" s="1" t="s">
        <v>38</v>
      </c>
      <c r="D6" s="1" t="s">
        <v>70</v>
      </c>
      <c r="E6" s="1" t="s">
        <v>71</v>
      </c>
      <c r="F6" s="26">
        <v>2007</v>
      </c>
    </row>
    <row r="7" spans="1:6" s="11" customFormat="1" ht="25.5" x14ac:dyDescent="0.2">
      <c r="A7" s="10" t="s">
        <v>348</v>
      </c>
      <c r="B7" s="25" t="s">
        <v>47</v>
      </c>
      <c r="C7" s="1" t="s">
        <v>566</v>
      </c>
      <c r="D7" s="1" t="s">
        <v>169</v>
      </c>
      <c r="E7" s="1" t="s">
        <v>567</v>
      </c>
      <c r="F7" s="26">
        <v>2007</v>
      </c>
    </row>
    <row r="8" spans="1:6" s="11" customFormat="1" ht="25.5" x14ac:dyDescent="0.2">
      <c r="A8" s="8" t="s">
        <v>349</v>
      </c>
      <c r="B8" s="25" t="s">
        <v>47</v>
      </c>
      <c r="C8" s="1" t="s">
        <v>595</v>
      </c>
      <c r="D8" s="1" t="s">
        <v>72</v>
      </c>
      <c r="E8" s="1" t="s">
        <v>596</v>
      </c>
      <c r="F8" s="26">
        <v>2007</v>
      </c>
    </row>
    <row r="9" spans="1:6" s="11" customFormat="1" ht="25.5" x14ac:dyDescent="0.2">
      <c r="A9" s="10" t="s">
        <v>350</v>
      </c>
      <c r="B9" s="25" t="s">
        <v>47</v>
      </c>
      <c r="C9" s="1" t="s">
        <v>30</v>
      </c>
      <c r="D9" s="1" t="s">
        <v>72</v>
      </c>
      <c r="E9" s="1" t="s">
        <v>271</v>
      </c>
      <c r="F9" s="26">
        <v>2007</v>
      </c>
    </row>
    <row r="10" spans="1:6" s="11" customFormat="1" ht="25.5" x14ac:dyDescent="0.2">
      <c r="A10" s="10" t="s">
        <v>351</v>
      </c>
      <c r="B10" s="25" t="s">
        <v>47</v>
      </c>
      <c r="C10" s="1" t="s">
        <v>617</v>
      </c>
      <c r="D10" s="1" t="s">
        <v>521</v>
      </c>
      <c r="E10" s="1" t="s">
        <v>618</v>
      </c>
      <c r="F10" s="26">
        <v>2007</v>
      </c>
    </row>
    <row r="11" spans="1:6" s="11" customFormat="1" ht="25.5" x14ac:dyDescent="0.2">
      <c r="A11" s="14" t="s">
        <v>352</v>
      </c>
      <c r="B11" s="25" t="s">
        <v>47</v>
      </c>
      <c r="C11" s="1" t="s">
        <v>623</v>
      </c>
      <c r="D11" s="1" t="s">
        <v>622</v>
      </c>
      <c r="E11" s="1" t="s">
        <v>624</v>
      </c>
      <c r="F11" s="26">
        <v>2007</v>
      </c>
    </row>
    <row r="12" spans="1:6" s="11" customFormat="1" ht="25.5" x14ac:dyDescent="0.2">
      <c r="A12" s="14" t="s">
        <v>353</v>
      </c>
      <c r="B12" s="13" t="s">
        <v>47</v>
      </c>
      <c r="C12" s="9" t="s">
        <v>26</v>
      </c>
      <c r="D12" s="9" t="s">
        <v>62</v>
      </c>
      <c r="E12" s="9" t="s">
        <v>63</v>
      </c>
      <c r="F12" s="45">
        <v>2010</v>
      </c>
    </row>
    <row r="13" spans="1:6" s="11" customFormat="1" ht="25.5" x14ac:dyDescent="0.2">
      <c r="A13" s="14" t="s">
        <v>354</v>
      </c>
      <c r="B13" s="13" t="s">
        <v>47</v>
      </c>
      <c r="C13" s="9" t="s">
        <v>32</v>
      </c>
      <c r="D13" s="9" t="s">
        <v>60</v>
      </c>
      <c r="E13" s="9" t="s">
        <v>61</v>
      </c>
      <c r="F13" s="45">
        <v>2011</v>
      </c>
    </row>
    <row r="14" spans="1:6" s="11" customFormat="1" ht="25.5" x14ac:dyDescent="0.2">
      <c r="A14" s="14" t="s">
        <v>702</v>
      </c>
      <c r="B14" s="25" t="s">
        <v>47</v>
      </c>
      <c r="C14" s="1" t="s">
        <v>31</v>
      </c>
      <c r="D14" s="1" t="s">
        <v>56</v>
      </c>
      <c r="E14" s="1" t="s">
        <v>577</v>
      </c>
      <c r="F14" s="26">
        <v>2012</v>
      </c>
    </row>
    <row r="15" spans="1:6" s="11" customFormat="1" ht="25.5" x14ac:dyDescent="0.2">
      <c r="A15" s="14" t="s">
        <v>703</v>
      </c>
      <c r="B15" s="25" t="s">
        <v>47</v>
      </c>
      <c r="C15" s="1" t="s">
        <v>558</v>
      </c>
      <c r="D15" s="1" t="s">
        <v>198</v>
      </c>
      <c r="E15" s="1" t="s">
        <v>559</v>
      </c>
      <c r="F15" s="26">
        <v>2013</v>
      </c>
    </row>
    <row r="16" spans="1:6" s="9" customFormat="1" ht="25.5" x14ac:dyDescent="0.2">
      <c r="A16" s="14" t="s">
        <v>704</v>
      </c>
      <c r="B16" s="25" t="s">
        <v>49</v>
      </c>
      <c r="C16" s="1" t="s">
        <v>135</v>
      </c>
      <c r="D16" s="1" t="s">
        <v>56</v>
      </c>
      <c r="E16" s="25" t="s">
        <v>185</v>
      </c>
      <c r="F16" s="26">
        <v>2013</v>
      </c>
    </row>
    <row r="17" spans="1:6" s="9" customFormat="1" ht="38.25" x14ac:dyDescent="0.2">
      <c r="A17" s="14" t="s">
        <v>705</v>
      </c>
      <c r="B17" s="25" t="s">
        <v>49</v>
      </c>
      <c r="C17" s="1" t="s">
        <v>444</v>
      </c>
      <c r="D17" s="1" t="s">
        <v>652</v>
      </c>
      <c r="E17" s="25" t="s">
        <v>653</v>
      </c>
      <c r="F17" s="26">
        <v>2014</v>
      </c>
    </row>
    <row r="18" spans="1:6" s="9" customFormat="1" ht="25.5" x14ac:dyDescent="0.2">
      <c r="A18" s="14" t="s">
        <v>706</v>
      </c>
      <c r="B18" s="25" t="s">
        <v>50</v>
      </c>
      <c r="C18" s="1" t="s">
        <v>8</v>
      </c>
      <c r="D18" s="1" t="s">
        <v>97</v>
      </c>
      <c r="E18" s="1" t="s">
        <v>98</v>
      </c>
      <c r="F18" s="26">
        <v>2014</v>
      </c>
    </row>
    <row r="19" spans="1:6" s="9" customFormat="1" ht="38.25" x14ac:dyDescent="0.2">
      <c r="A19" s="14" t="s">
        <v>707</v>
      </c>
      <c r="B19" s="25" t="s">
        <v>50</v>
      </c>
      <c r="C19" s="1" t="s">
        <v>401</v>
      </c>
      <c r="D19" s="1" t="s">
        <v>400</v>
      </c>
      <c r="E19" s="1" t="s">
        <v>402</v>
      </c>
      <c r="F19" s="26">
        <v>2015</v>
      </c>
    </row>
    <row r="20" spans="1:6" s="9" customFormat="1" ht="38.25" x14ac:dyDescent="0.2">
      <c r="A20" s="14" t="s">
        <v>708</v>
      </c>
      <c r="B20" s="25" t="s">
        <v>48</v>
      </c>
      <c r="C20" s="1" t="s">
        <v>160</v>
      </c>
      <c r="D20" s="1" t="s">
        <v>159</v>
      </c>
      <c r="E20" s="25" t="s">
        <v>504</v>
      </c>
      <c r="F20" s="26">
        <v>2016</v>
      </c>
    </row>
    <row r="21" spans="1:6" s="9" customFormat="1" ht="38.25" x14ac:dyDescent="0.2">
      <c r="A21" s="14" t="s">
        <v>709</v>
      </c>
      <c r="B21" s="25" t="s">
        <v>49</v>
      </c>
      <c r="C21" s="1" t="s">
        <v>478</v>
      </c>
      <c r="D21" s="1" t="s">
        <v>477</v>
      </c>
      <c r="E21" s="25" t="s">
        <v>678</v>
      </c>
      <c r="F21" s="26">
        <v>2017</v>
      </c>
    </row>
    <row r="22" spans="1:6" s="9" customFormat="1" ht="25.5" x14ac:dyDescent="0.2">
      <c r="A22" s="14" t="s">
        <v>710</v>
      </c>
      <c r="B22" s="25" t="s">
        <v>50</v>
      </c>
      <c r="C22" s="1" t="s">
        <v>23</v>
      </c>
      <c r="D22" s="1" t="s">
        <v>52</v>
      </c>
      <c r="E22" s="25" t="s">
        <v>93</v>
      </c>
      <c r="F22" s="26">
        <v>2018</v>
      </c>
    </row>
    <row r="23" spans="1:6" s="9" customFormat="1" x14ac:dyDescent="0.2">
      <c r="A23" s="14"/>
      <c r="F23" s="22"/>
    </row>
    <row r="24" spans="1:6" s="9" customFormat="1" x14ac:dyDescent="0.2">
      <c r="A24" s="14"/>
      <c r="F24" s="22"/>
    </row>
    <row r="25" spans="1:6" s="9" customFormat="1" x14ac:dyDescent="0.2">
      <c r="A25" s="14"/>
      <c r="C25" s="44"/>
      <c r="F25" s="22"/>
    </row>
    <row r="26" spans="1:6" s="9" customFormat="1" x14ac:dyDescent="0.2">
      <c r="A26" s="14"/>
      <c r="C26" s="44"/>
      <c r="F26" s="22"/>
    </row>
    <row r="27" spans="1:6" s="9" customFormat="1" x14ac:dyDescent="0.2">
      <c r="A27" s="14"/>
      <c r="C27" s="44"/>
      <c r="F27" s="22"/>
    </row>
    <row r="28" spans="1:6" s="9" customFormat="1" x14ac:dyDescent="0.2">
      <c r="A28" s="14"/>
      <c r="C28" s="44"/>
      <c r="F28" s="22"/>
    </row>
    <row r="29" spans="1:6" s="9" customFormat="1" x14ac:dyDescent="0.2">
      <c r="A29" s="14"/>
      <c r="C29" s="44"/>
      <c r="F29" s="22"/>
    </row>
    <row r="30" spans="1:6" s="9" customFormat="1" x14ac:dyDescent="0.2">
      <c r="A30" s="14"/>
      <c r="C30" s="44"/>
      <c r="F30" s="22"/>
    </row>
    <row r="31" spans="1:6" s="9" customFormat="1" x14ac:dyDescent="0.2">
      <c r="A31" s="14"/>
      <c r="C31" s="44"/>
      <c r="F31" s="22"/>
    </row>
    <row r="32" spans="1:6" s="9" customFormat="1" x14ac:dyDescent="0.2">
      <c r="A32" s="14"/>
      <c r="C32" s="44"/>
      <c r="F32" s="22"/>
    </row>
    <row r="33" spans="1:6" s="9" customFormat="1" x14ac:dyDescent="0.2">
      <c r="A33" s="14"/>
      <c r="C33" s="44"/>
      <c r="F33" s="22"/>
    </row>
    <row r="34" spans="1:6" s="9" customFormat="1" x14ac:dyDescent="0.2">
      <c r="A34" s="14"/>
      <c r="C34" s="44"/>
      <c r="F34" s="22"/>
    </row>
    <row r="35" spans="1:6" s="9" customFormat="1" x14ac:dyDescent="0.2">
      <c r="A35" s="14"/>
      <c r="C35" s="44"/>
      <c r="F35" s="22"/>
    </row>
    <row r="36" spans="1:6" s="9" customFormat="1" x14ac:dyDescent="0.2">
      <c r="A36" s="14"/>
      <c r="C36" s="44"/>
      <c r="F36" s="22"/>
    </row>
    <row r="37" spans="1:6" s="9" customFormat="1" x14ac:dyDescent="0.2">
      <c r="A37" s="14"/>
      <c r="C37" s="44"/>
      <c r="F37" s="22"/>
    </row>
    <row r="38" spans="1:6" s="9" customFormat="1" x14ac:dyDescent="0.2">
      <c r="A38" s="14"/>
      <c r="C38" s="44"/>
      <c r="F38" s="22"/>
    </row>
    <row r="39" spans="1:6" s="9" customFormat="1" x14ac:dyDescent="0.2">
      <c r="A39" s="14"/>
      <c r="C39" s="44"/>
      <c r="F39" s="22"/>
    </row>
    <row r="40" spans="1:6" s="9" customFormat="1" x14ac:dyDescent="0.2">
      <c r="A40" s="14"/>
      <c r="C40" s="44"/>
      <c r="F40" s="22"/>
    </row>
    <row r="41" spans="1:6" x14ac:dyDescent="0.2">
      <c r="C41" s="44"/>
    </row>
    <row r="42" spans="1:6" x14ac:dyDescent="0.2">
      <c r="C42" s="44"/>
    </row>
    <row r="43" spans="1:6" x14ac:dyDescent="0.2">
      <c r="C43" s="44"/>
    </row>
    <row r="44" spans="1:6" x14ac:dyDescent="0.2">
      <c r="C44" s="44"/>
    </row>
    <row r="45" spans="1:6" x14ac:dyDescent="0.2">
      <c r="C45" s="44"/>
    </row>
    <row r="46" spans="1:6" x14ac:dyDescent="0.2">
      <c r="C46" s="44"/>
    </row>
  </sheetData>
  <pageMargins left="0.511811024" right="0.511811024" top="0.78740157499999996" bottom="0.78740157499999996" header="0.31496062000000002" footer="0.31496062000000002"/>
  <pageSetup paperSize="9"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2"/>
  <sheetViews>
    <sheetView zoomScale="80" zoomScaleNormal="80" workbookViewId="0">
      <selection activeCell="C4" sqref="C4"/>
    </sheetView>
  </sheetViews>
  <sheetFormatPr defaultRowHeight="12.75" x14ac:dyDescent="0.2"/>
  <cols>
    <col min="1" max="1" width="13.5703125" style="51" customWidth="1"/>
    <col min="2" max="2" width="73.28515625" style="51" customWidth="1"/>
    <col min="3" max="16384" width="9.140625" style="51"/>
  </cols>
  <sheetData>
    <row r="1" spans="1:8" ht="25.5" x14ac:dyDescent="0.2">
      <c r="A1" s="54" t="s">
        <v>46</v>
      </c>
      <c r="B1" s="55" t="s">
        <v>15</v>
      </c>
      <c r="C1" s="56" t="s">
        <v>275</v>
      </c>
      <c r="D1" s="56" t="s">
        <v>276</v>
      </c>
      <c r="E1" s="56" t="s">
        <v>277</v>
      </c>
      <c r="F1" s="56" t="s">
        <v>278</v>
      </c>
      <c r="G1" s="56" t="s">
        <v>279</v>
      </c>
    </row>
    <row r="2" spans="1:8" x14ac:dyDescent="0.2">
      <c r="A2" s="10" t="s">
        <v>343</v>
      </c>
      <c r="B2" s="1" t="s">
        <v>149</v>
      </c>
      <c r="C2" s="45" t="s">
        <v>280</v>
      </c>
      <c r="D2" s="45" t="s">
        <v>280</v>
      </c>
      <c r="E2" s="45" t="s">
        <v>280</v>
      </c>
      <c r="F2" s="45" t="s">
        <v>280</v>
      </c>
      <c r="G2" s="45" t="s">
        <v>280</v>
      </c>
      <c r="H2" s="57"/>
    </row>
    <row r="3" spans="1:8" x14ac:dyDescent="0.2">
      <c r="A3" s="12" t="s">
        <v>344</v>
      </c>
      <c r="B3" s="1" t="s">
        <v>668</v>
      </c>
      <c r="C3" s="46" t="s">
        <v>280</v>
      </c>
      <c r="D3" s="46" t="s">
        <v>280</v>
      </c>
      <c r="E3" s="46" t="s">
        <v>280</v>
      </c>
      <c r="F3" s="46" t="s">
        <v>280</v>
      </c>
      <c r="G3" s="46" t="s">
        <v>280</v>
      </c>
    </row>
    <row r="4" spans="1:8" x14ac:dyDescent="0.2">
      <c r="A4" s="12" t="s">
        <v>345</v>
      </c>
      <c r="B4" s="1" t="s">
        <v>507</v>
      </c>
      <c r="C4" s="46" t="s">
        <v>280</v>
      </c>
      <c r="D4" s="46" t="s">
        <v>280</v>
      </c>
      <c r="E4" s="46" t="s">
        <v>280</v>
      </c>
      <c r="F4" s="46" t="s">
        <v>280</v>
      </c>
      <c r="G4" s="46" t="s">
        <v>280</v>
      </c>
    </row>
    <row r="5" spans="1:8" ht="25.5" x14ac:dyDescent="0.2">
      <c r="A5" s="12" t="s">
        <v>346</v>
      </c>
      <c r="B5" s="1" t="s">
        <v>598</v>
      </c>
      <c r="C5" s="46" t="s">
        <v>280</v>
      </c>
      <c r="D5" s="46" t="s">
        <v>280</v>
      </c>
      <c r="E5" s="46" t="s">
        <v>280</v>
      </c>
      <c r="F5" s="46" t="s">
        <v>280</v>
      </c>
      <c r="G5" s="46" t="s">
        <v>280</v>
      </c>
    </row>
    <row r="6" spans="1:8" ht="25.5" x14ac:dyDescent="0.2">
      <c r="A6" s="10" t="s">
        <v>347</v>
      </c>
      <c r="B6" s="1" t="s">
        <v>38</v>
      </c>
      <c r="C6" s="46" t="s">
        <v>280</v>
      </c>
      <c r="D6" s="46" t="s">
        <v>280</v>
      </c>
      <c r="E6" s="46" t="s">
        <v>280</v>
      </c>
      <c r="F6" s="46" t="s">
        <v>280</v>
      </c>
      <c r="G6" s="46" t="s">
        <v>280</v>
      </c>
    </row>
    <row r="7" spans="1:8" x14ac:dyDescent="0.2">
      <c r="A7" s="14" t="s">
        <v>348</v>
      </c>
      <c r="B7" s="1" t="s">
        <v>566</v>
      </c>
      <c r="C7" s="46" t="s">
        <v>280</v>
      </c>
      <c r="D7" s="46" t="s">
        <v>280</v>
      </c>
      <c r="E7" s="46" t="s">
        <v>280</v>
      </c>
      <c r="F7" s="46" t="s">
        <v>280</v>
      </c>
      <c r="G7" s="46" t="s">
        <v>280</v>
      </c>
    </row>
    <row r="8" spans="1:8" ht="25.5" x14ac:dyDescent="0.2">
      <c r="A8" s="12" t="s">
        <v>349</v>
      </c>
      <c r="B8" s="1" t="s">
        <v>595</v>
      </c>
      <c r="C8" s="46" t="s">
        <v>280</v>
      </c>
      <c r="D8" s="46" t="s">
        <v>280</v>
      </c>
      <c r="E8" s="46" t="s">
        <v>280</v>
      </c>
      <c r="F8" s="46" t="s">
        <v>280</v>
      </c>
      <c r="G8" s="46" t="s">
        <v>280</v>
      </c>
    </row>
    <row r="9" spans="1:8" ht="25.5" x14ac:dyDescent="0.2">
      <c r="A9" s="14" t="s">
        <v>350</v>
      </c>
      <c r="B9" s="1" t="s">
        <v>30</v>
      </c>
      <c r="C9" s="46" t="s">
        <v>280</v>
      </c>
      <c r="D9" s="46" t="s">
        <v>280</v>
      </c>
      <c r="E9" s="46" t="s">
        <v>280</v>
      </c>
      <c r="F9" s="46" t="s">
        <v>280</v>
      </c>
      <c r="G9" s="46" t="s">
        <v>280</v>
      </c>
    </row>
    <row r="10" spans="1:8" x14ac:dyDescent="0.2">
      <c r="A10" s="12" t="s">
        <v>351</v>
      </c>
      <c r="B10" s="1" t="s">
        <v>617</v>
      </c>
      <c r="C10" s="46" t="s">
        <v>280</v>
      </c>
      <c r="D10" s="46" t="s">
        <v>280</v>
      </c>
      <c r="E10" s="46" t="s">
        <v>280</v>
      </c>
      <c r="F10" s="46" t="s">
        <v>280</v>
      </c>
      <c r="G10" s="46" t="s">
        <v>280</v>
      </c>
    </row>
    <row r="11" spans="1:8" x14ac:dyDescent="0.2">
      <c r="A11" s="12" t="s">
        <v>352</v>
      </c>
      <c r="B11" s="1" t="s">
        <v>623</v>
      </c>
      <c r="C11" s="46" t="s">
        <v>280</v>
      </c>
      <c r="D11" s="46" t="s">
        <v>280</v>
      </c>
      <c r="E11" s="46" t="s">
        <v>280</v>
      </c>
      <c r="F11" s="46" t="s">
        <v>280</v>
      </c>
      <c r="G11" s="46" t="s">
        <v>280</v>
      </c>
    </row>
    <row r="12" spans="1:8" ht="25.5" x14ac:dyDescent="0.2">
      <c r="A12" s="8" t="s">
        <v>353</v>
      </c>
      <c r="B12" s="9" t="s">
        <v>26</v>
      </c>
      <c r="C12" s="46" t="s">
        <v>280</v>
      </c>
      <c r="D12" s="46" t="s">
        <v>280</v>
      </c>
      <c r="E12" s="46" t="s">
        <v>280</v>
      </c>
      <c r="F12" s="46" t="s">
        <v>280</v>
      </c>
      <c r="G12" s="46" t="s">
        <v>280</v>
      </c>
    </row>
    <row r="13" spans="1:8" x14ac:dyDescent="0.2">
      <c r="A13" s="10" t="s">
        <v>354</v>
      </c>
      <c r="B13" s="9" t="s">
        <v>32</v>
      </c>
      <c r="C13" s="46" t="s">
        <v>280</v>
      </c>
      <c r="D13" s="46" t="s">
        <v>280</v>
      </c>
      <c r="E13" s="46" t="s">
        <v>280</v>
      </c>
      <c r="F13" s="46" t="s">
        <v>280</v>
      </c>
      <c r="G13" s="46" t="s">
        <v>280</v>
      </c>
    </row>
    <row r="14" spans="1:8" x14ac:dyDescent="0.2">
      <c r="A14" s="8" t="s">
        <v>702</v>
      </c>
      <c r="B14" s="1" t="s">
        <v>31</v>
      </c>
      <c r="C14" s="46" t="s">
        <v>280</v>
      </c>
      <c r="D14" s="46" t="s">
        <v>280</v>
      </c>
      <c r="E14" s="46" t="s">
        <v>280</v>
      </c>
      <c r="F14" s="46" t="s">
        <v>280</v>
      </c>
      <c r="G14" s="46" t="s">
        <v>280</v>
      </c>
    </row>
    <row r="15" spans="1:8" x14ac:dyDescent="0.2">
      <c r="A15" s="10" t="s">
        <v>703</v>
      </c>
      <c r="B15" s="1" t="s">
        <v>558</v>
      </c>
      <c r="C15" s="46" t="s">
        <v>280</v>
      </c>
      <c r="D15" s="46" t="s">
        <v>280</v>
      </c>
      <c r="E15" s="46" t="s">
        <v>280</v>
      </c>
      <c r="F15" s="46" t="s">
        <v>280</v>
      </c>
      <c r="G15" s="46" t="s">
        <v>280</v>
      </c>
    </row>
    <row r="16" spans="1:8" x14ac:dyDescent="0.2">
      <c r="A16" s="10" t="s">
        <v>704</v>
      </c>
      <c r="B16" s="1" t="s">
        <v>135</v>
      </c>
      <c r="C16" s="46" t="s">
        <v>280</v>
      </c>
      <c r="D16" s="46" t="s">
        <v>280</v>
      </c>
      <c r="E16" s="46" t="s">
        <v>280</v>
      </c>
      <c r="F16" s="46" t="s">
        <v>280</v>
      </c>
      <c r="G16" s="46" t="s">
        <v>280</v>
      </c>
    </row>
    <row r="17" spans="1:7" x14ac:dyDescent="0.2">
      <c r="A17" s="12" t="s">
        <v>705</v>
      </c>
      <c r="B17" s="1" t="s">
        <v>444</v>
      </c>
      <c r="C17" s="46" t="s">
        <v>280</v>
      </c>
      <c r="D17" s="46" t="s">
        <v>280</v>
      </c>
      <c r="E17" s="46" t="s">
        <v>280</v>
      </c>
      <c r="F17" s="46" t="s">
        <v>280</v>
      </c>
      <c r="G17" s="46" t="s">
        <v>280</v>
      </c>
    </row>
    <row r="18" spans="1:7" ht="25.5" x14ac:dyDescent="0.2">
      <c r="A18" s="14" t="s">
        <v>706</v>
      </c>
      <c r="B18" s="1" t="s">
        <v>8</v>
      </c>
      <c r="C18" s="46" t="s">
        <v>280</v>
      </c>
      <c r="D18" s="46" t="s">
        <v>280</v>
      </c>
      <c r="E18" s="46" t="s">
        <v>280</v>
      </c>
      <c r="F18" s="46" t="s">
        <v>280</v>
      </c>
      <c r="G18" s="46" t="s">
        <v>280</v>
      </c>
    </row>
    <row r="19" spans="1:7" ht="25.5" x14ac:dyDescent="0.2">
      <c r="A19" s="12" t="s">
        <v>707</v>
      </c>
      <c r="B19" s="1" t="s">
        <v>401</v>
      </c>
      <c r="C19" s="46" t="s">
        <v>280</v>
      </c>
      <c r="D19" s="46" t="s">
        <v>280</v>
      </c>
      <c r="E19" s="46" t="s">
        <v>280</v>
      </c>
      <c r="F19" s="46" t="s">
        <v>280</v>
      </c>
      <c r="G19" s="46" t="s">
        <v>280</v>
      </c>
    </row>
    <row r="20" spans="1:7" x14ac:dyDescent="0.2">
      <c r="A20" s="12" t="s">
        <v>708</v>
      </c>
      <c r="B20" s="1" t="s">
        <v>160</v>
      </c>
      <c r="C20" s="46" t="s">
        <v>280</v>
      </c>
      <c r="D20" s="46" t="s">
        <v>280</v>
      </c>
      <c r="E20" s="46" t="s">
        <v>280</v>
      </c>
      <c r="F20" s="46" t="s">
        <v>280</v>
      </c>
      <c r="G20" s="46" t="s">
        <v>280</v>
      </c>
    </row>
    <row r="21" spans="1:7" x14ac:dyDescent="0.2">
      <c r="A21" s="12" t="s">
        <v>709</v>
      </c>
      <c r="B21" s="1" t="s">
        <v>478</v>
      </c>
      <c r="C21" s="46" t="s">
        <v>280</v>
      </c>
      <c r="D21" s="46" t="s">
        <v>280</v>
      </c>
      <c r="E21" s="46" t="s">
        <v>280</v>
      </c>
      <c r="F21" s="46" t="s">
        <v>280</v>
      </c>
      <c r="G21" s="46" t="s">
        <v>280</v>
      </c>
    </row>
    <row r="22" spans="1:7" ht="13.5" thickBot="1" x14ac:dyDescent="0.25">
      <c r="A22" s="50" t="s">
        <v>710</v>
      </c>
      <c r="B22" s="1" t="s">
        <v>23</v>
      </c>
      <c r="C22" s="45" t="s">
        <v>280</v>
      </c>
      <c r="D22" s="45" t="s">
        <v>280</v>
      </c>
      <c r="E22" s="45" t="s">
        <v>280</v>
      </c>
      <c r="F22" s="45" t="s">
        <v>280</v>
      </c>
      <c r="G22" s="45" t="s">
        <v>280</v>
      </c>
    </row>
    <row r="23" spans="1:7" x14ac:dyDescent="0.2">
      <c r="A23" s="52"/>
      <c r="B23" s="53"/>
      <c r="C23" s="45"/>
      <c r="D23" s="45"/>
      <c r="E23" s="45"/>
      <c r="F23" s="45"/>
      <c r="G23" s="45"/>
    </row>
    <row r="24" spans="1:7" x14ac:dyDescent="0.2">
      <c r="A24" s="58" t="s">
        <v>275</v>
      </c>
      <c r="B24" s="51" t="s">
        <v>285</v>
      </c>
      <c r="C24" s="45"/>
      <c r="D24" s="45"/>
      <c r="E24" s="45"/>
      <c r="F24" s="45"/>
      <c r="G24" s="45"/>
    </row>
    <row r="25" spans="1:7" x14ac:dyDescent="0.2">
      <c r="A25" s="58" t="s">
        <v>276</v>
      </c>
      <c r="B25" s="51" t="s">
        <v>281</v>
      </c>
      <c r="C25" s="45"/>
      <c r="D25" s="45"/>
      <c r="E25" s="45"/>
      <c r="F25" s="45"/>
      <c r="G25" s="45"/>
    </row>
    <row r="26" spans="1:7" x14ac:dyDescent="0.2">
      <c r="A26" s="58" t="s">
        <v>277</v>
      </c>
      <c r="B26" s="51" t="s">
        <v>282</v>
      </c>
      <c r="C26" s="45"/>
      <c r="D26" s="45"/>
      <c r="E26" s="45"/>
      <c r="F26" s="45"/>
      <c r="G26" s="45"/>
    </row>
    <row r="27" spans="1:7" x14ac:dyDescent="0.2">
      <c r="A27" s="58" t="s">
        <v>278</v>
      </c>
      <c r="B27" s="51" t="s">
        <v>283</v>
      </c>
      <c r="C27" s="45"/>
      <c r="D27" s="45"/>
      <c r="E27" s="45"/>
      <c r="F27" s="45"/>
      <c r="G27" s="45"/>
    </row>
    <row r="28" spans="1:7" x14ac:dyDescent="0.2">
      <c r="A28" s="58" t="s">
        <v>279</v>
      </c>
      <c r="B28" s="51" t="s">
        <v>284</v>
      </c>
      <c r="C28" s="45"/>
      <c r="D28" s="45"/>
      <c r="E28" s="45"/>
      <c r="F28" s="45"/>
      <c r="G28" s="45"/>
    </row>
    <row r="29" spans="1:7" x14ac:dyDescent="0.2">
      <c r="A29" s="52"/>
      <c r="B29" s="53"/>
      <c r="C29" s="45"/>
      <c r="D29" s="45"/>
      <c r="E29" s="45"/>
      <c r="F29" s="45"/>
      <c r="G29" s="45"/>
    </row>
    <row r="31" spans="1:7" x14ac:dyDescent="0.2">
      <c r="A31" s="58"/>
    </row>
    <row r="32" spans="1:7" x14ac:dyDescent="0.2">
      <c r="A32" s="58"/>
      <c r="B32" s="57"/>
    </row>
    <row r="33" spans="1:2" x14ac:dyDescent="0.2">
      <c r="A33" s="58"/>
    </row>
    <row r="34" spans="1:2" x14ac:dyDescent="0.2">
      <c r="A34" s="58"/>
      <c r="B34" s="57"/>
    </row>
    <row r="35" spans="1:2" x14ac:dyDescent="0.2">
      <c r="A35" s="58"/>
    </row>
    <row r="36" spans="1:2" x14ac:dyDescent="0.2">
      <c r="A36" s="58"/>
      <c r="B36" s="57"/>
    </row>
    <row r="37" spans="1:2" x14ac:dyDescent="0.2">
      <c r="A37" s="58"/>
    </row>
    <row r="38" spans="1:2" x14ac:dyDescent="0.2">
      <c r="A38" s="58"/>
      <c r="B38" s="57"/>
    </row>
    <row r="39" spans="1:2" x14ac:dyDescent="0.2">
      <c r="A39" s="58"/>
    </row>
    <row r="40" spans="1:2" x14ac:dyDescent="0.2">
      <c r="A40" s="58"/>
      <c r="B40" s="57"/>
    </row>
    <row r="41" spans="1:2" x14ac:dyDescent="0.2">
      <c r="A41" s="58"/>
    </row>
    <row r="42" spans="1:2" x14ac:dyDescent="0.2">
      <c r="A42" s="58"/>
    </row>
  </sheetData>
  <pageMargins left="0.511811024" right="0.511811024" top="0.78740157499999996" bottom="0.78740157499999996" header="0.31496062000000002" footer="0.31496062000000002"/>
  <pageSetup paperSize="9" orientation="portrait" horizontalDpi="300" verticalDpi="300" r:id="rId1"/>
  <tableParts count="1">
    <tablePart r:id="rId2"/>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80"/>
  <sheetViews>
    <sheetView showGridLines="0" zoomScale="85" zoomScaleNormal="85" workbookViewId="0"/>
  </sheetViews>
  <sheetFormatPr defaultRowHeight="12.75" x14ac:dyDescent="0.2"/>
  <cols>
    <col min="1" max="1" width="7.140625" style="1" customWidth="1"/>
    <col min="2" max="2" width="21.140625" style="1" customWidth="1"/>
    <col min="3" max="3" width="17.7109375" style="1" customWidth="1"/>
    <col min="4" max="4" width="18.28515625" style="1" customWidth="1"/>
    <col min="5" max="5" width="14.5703125" style="1" bestFit="1" customWidth="1"/>
    <col min="6" max="6" width="15" style="1" customWidth="1"/>
    <col min="7" max="7" width="18.85546875" style="1" customWidth="1"/>
    <col min="8" max="8" width="20.140625" style="1" customWidth="1"/>
    <col min="9" max="10" width="14" style="1" bestFit="1" customWidth="1"/>
    <col min="11" max="11" width="42.5703125" style="9" customWidth="1"/>
    <col min="12" max="12" width="14.140625" style="1" customWidth="1"/>
    <col min="13" max="13" width="31.7109375" style="1" customWidth="1"/>
    <col min="14" max="14" width="20.85546875" style="1" customWidth="1"/>
    <col min="15" max="16384" width="9.140625" style="1"/>
  </cols>
  <sheetData>
    <row r="1" spans="1:13" ht="20.25" x14ac:dyDescent="0.2">
      <c r="A1" s="60" t="s">
        <v>726</v>
      </c>
    </row>
    <row r="2" spans="1:13" ht="8.1" customHeight="1" x14ac:dyDescent="0.2">
      <c r="A2" s="60"/>
    </row>
    <row r="3" spans="1:13" ht="25.5" x14ac:dyDescent="0.2">
      <c r="A3" s="64" t="s">
        <v>328</v>
      </c>
      <c r="B3" s="65" t="s">
        <v>287</v>
      </c>
      <c r="C3" s="65" t="s">
        <v>312</v>
      </c>
      <c r="D3" s="65" t="s">
        <v>327</v>
      </c>
      <c r="E3" s="167" t="s">
        <v>309</v>
      </c>
      <c r="F3" s="167"/>
      <c r="G3" s="65" t="s">
        <v>317</v>
      </c>
      <c r="H3" s="65" t="s">
        <v>318</v>
      </c>
      <c r="I3" s="167" t="s">
        <v>326</v>
      </c>
      <c r="J3" s="167"/>
      <c r="K3" s="67" t="s">
        <v>310</v>
      </c>
    </row>
    <row r="4" spans="1:13" x14ac:dyDescent="0.2">
      <c r="A4" s="165" t="s">
        <v>343</v>
      </c>
      <c r="B4" s="161" t="s">
        <v>286</v>
      </c>
      <c r="C4" s="109" t="s">
        <v>273</v>
      </c>
      <c r="D4" s="109" t="s">
        <v>295</v>
      </c>
      <c r="E4" s="92" t="s">
        <v>332</v>
      </c>
      <c r="F4" s="93"/>
      <c r="G4" s="109" t="s">
        <v>337</v>
      </c>
      <c r="H4" s="104" t="s">
        <v>304</v>
      </c>
      <c r="I4" s="84" t="s">
        <v>305</v>
      </c>
      <c r="J4" s="85" t="s">
        <v>342</v>
      </c>
      <c r="K4" s="69" t="s">
        <v>324</v>
      </c>
      <c r="M4" s="7"/>
    </row>
    <row r="5" spans="1:13" x14ac:dyDescent="0.2">
      <c r="A5" s="172"/>
      <c r="B5" s="163"/>
      <c r="C5" s="110" t="s">
        <v>274</v>
      </c>
      <c r="D5" s="125"/>
      <c r="E5" s="90" t="s">
        <v>335</v>
      </c>
      <c r="F5" s="91"/>
      <c r="G5" s="125" t="s">
        <v>319</v>
      </c>
      <c r="H5" s="73"/>
      <c r="I5" s="90" t="s">
        <v>308</v>
      </c>
      <c r="J5" s="91"/>
      <c r="K5" s="101"/>
    </row>
    <row r="6" spans="1:13" x14ac:dyDescent="0.2">
      <c r="A6" s="158" t="s">
        <v>344</v>
      </c>
      <c r="B6" s="107" t="s">
        <v>718</v>
      </c>
      <c r="C6" s="107" t="s">
        <v>274</v>
      </c>
      <c r="D6" s="109" t="s">
        <v>295</v>
      </c>
      <c r="E6" s="92" t="s">
        <v>332</v>
      </c>
      <c r="F6" s="93"/>
      <c r="G6" s="109" t="s">
        <v>337</v>
      </c>
      <c r="H6" s="103" t="s">
        <v>304</v>
      </c>
      <c r="I6" s="84" t="s">
        <v>305</v>
      </c>
      <c r="J6" s="85" t="s">
        <v>342</v>
      </c>
      <c r="K6" s="69"/>
    </row>
    <row r="7" spans="1:13" x14ac:dyDescent="0.2">
      <c r="A7" s="160"/>
      <c r="B7" s="110"/>
      <c r="C7" s="110"/>
      <c r="D7" s="125"/>
      <c r="E7" s="90" t="s">
        <v>334</v>
      </c>
      <c r="F7" s="91"/>
      <c r="G7" s="125" t="s">
        <v>319</v>
      </c>
      <c r="H7" s="73"/>
      <c r="I7" s="90" t="s">
        <v>307</v>
      </c>
      <c r="J7" s="91" t="s">
        <v>308</v>
      </c>
      <c r="K7" s="101"/>
    </row>
    <row r="8" spans="1:13" x14ac:dyDescent="0.2">
      <c r="A8" s="158" t="s">
        <v>345</v>
      </c>
      <c r="B8" s="161" t="s">
        <v>288</v>
      </c>
      <c r="C8" s="128" t="s">
        <v>311</v>
      </c>
      <c r="D8" s="109" t="s">
        <v>330</v>
      </c>
      <c r="E8" s="92" t="s">
        <v>332</v>
      </c>
      <c r="F8" s="93" t="s">
        <v>341</v>
      </c>
      <c r="G8" s="109" t="s">
        <v>337</v>
      </c>
      <c r="H8" s="103" t="s">
        <v>304</v>
      </c>
      <c r="I8" s="92" t="s">
        <v>305</v>
      </c>
      <c r="J8" s="93" t="s">
        <v>342</v>
      </c>
      <c r="K8" s="69" t="s">
        <v>717</v>
      </c>
    </row>
    <row r="9" spans="1:13" x14ac:dyDescent="0.2">
      <c r="A9" s="159"/>
      <c r="B9" s="162"/>
      <c r="C9" s="129" t="s">
        <v>274</v>
      </c>
      <c r="D9" s="100"/>
      <c r="E9" s="111"/>
      <c r="F9" s="112"/>
      <c r="G9" s="100"/>
      <c r="H9" s="66"/>
      <c r="I9" s="111" t="s">
        <v>306</v>
      </c>
      <c r="J9" s="112" t="s">
        <v>325</v>
      </c>
      <c r="K9" s="7" t="s">
        <v>715</v>
      </c>
    </row>
    <row r="10" spans="1:13" x14ac:dyDescent="0.2">
      <c r="A10" s="159"/>
      <c r="B10" s="162"/>
      <c r="C10" s="108"/>
      <c r="D10" s="100"/>
      <c r="E10" s="111"/>
      <c r="F10" s="112"/>
      <c r="G10" s="100"/>
      <c r="H10" s="66"/>
      <c r="I10" s="111"/>
      <c r="J10" s="112"/>
      <c r="K10" s="7" t="s">
        <v>716</v>
      </c>
    </row>
    <row r="11" spans="1:13" x14ac:dyDescent="0.2">
      <c r="A11" s="158" t="s">
        <v>346</v>
      </c>
      <c r="B11" s="161" t="s">
        <v>719</v>
      </c>
      <c r="C11" s="128" t="s">
        <v>272</v>
      </c>
      <c r="D11" s="131" t="s">
        <v>331</v>
      </c>
      <c r="E11" s="92" t="s">
        <v>332</v>
      </c>
      <c r="F11" s="93" t="s">
        <v>333</v>
      </c>
      <c r="G11" s="131" t="s">
        <v>337</v>
      </c>
      <c r="H11" s="103" t="s">
        <v>304</v>
      </c>
      <c r="I11" s="92" t="s">
        <v>305</v>
      </c>
      <c r="J11" s="93" t="s">
        <v>342</v>
      </c>
      <c r="K11" s="69" t="s">
        <v>302</v>
      </c>
    </row>
    <row r="12" spans="1:13" x14ac:dyDescent="0.2">
      <c r="A12" s="160"/>
      <c r="B12" s="163"/>
      <c r="C12" s="130"/>
      <c r="D12" s="125"/>
      <c r="E12" s="90" t="s">
        <v>335</v>
      </c>
      <c r="F12" s="91" t="s">
        <v>334</v>
      </c>
      <c r="G12" s="125" t="s">
        <v>319</v>
      </c>
      <c r="H12" s="73"/>
      <c r="I12" s="90" t="s">
        <v>307</v>
      </c>
      <c r="J12" s="91" t="s">
        <v>306</v>
      </c>
      <c r="K12" s="101"/>
    </row>
    <row r="13" spans="1:13" x14ac:dyDescent="0.2">
      <c r="A13" s="165" t="s">
        <v>347</v>
      </c>
      <c r="B13" s="161" t="s">
        <v>288</v>
      </c>
      <c r="C13" s="96" t="s">
        <v>311</v>
      </c>
      <c r="D13" s="94" t="s">
        <v>330</v>
      </c>
      <c r="E13" s="92" t="s">
        <v>332</v>
      </c>
      <c r="F13" s="93"/>
      <c r="G13" s="94" t="s">
        <v>337</v>
      </c>
      <c r="H13" s="61" t="s">
        <v>338</v>
      </c>
      <c r="I13" s="84" t="s">
        <v>305</v>
      </c>
      <c r="J13" s="85" t="s">
        <v>342</v>
      </c>
      <c r="K13" s="69" t="s">
        <v>303</v>
      </c>
    </row>
    <row r="14" spans="1:13" x14ac:dyDescent="0.2">
      <c r="A14" s="166"/>
      <c r="B14" s="162"/>
      <c r="C14" s="95" t="s">
        <v>274</v>
      </c>
      <c r="D14" s="95"/>
      <c r="E14" s="86" t="s">
        <v>315</v>
      </c>
      <c r="F14" s="87"/>
      <c r="G14" s="95"/>
      <c r="H14" s="62" t="s">
        <v>340</v>
      </c>
      <c r="I14" s="80" t="s">
        <v>308</v>
      </c>
      <c r="J14" s="81" t="s">
        <v>325</v>
      </c>
      <c r="K14" s="11"/>
    </row>
    <row r="15" spans="1:13" x14ac:dyDescent="0.2">
      <c r="A15" s="166"/>
      <c r="B15" s="162"/>
      <c r="C15" s="95"/>
      <c r="D15" s="98"/>
      <c r="E15" s="88"/>
      <c r="F15" s="89"/>
      <c r="G15" s="95"/>
      <c r="H15" s="34"/>
      <c r="I15" s="82" t="s">
        <v>306</v>
      </c>
      <c r="J15" s="83"/>
      <c r="K15" s="7"/>
    </row>
    <row r="16" spans="1:13" x14ac:dyDescent="0.2">
      <c r="A16" s="165" t="s">
        <v>348</v>
      </c>
      <c r="B16" s="161" t="s">
        <v>289</v>
      </c>
      <c r="C16" s="97" t="s">
        <v>274</v>
      </c>
      <c r="D16" s="100" t="s">
        <v>295</v>
      </c>
      <c r="E16" s="92" t="s">
        <v>332</v>
      </c>
      <c r="F16" s="93"/>
      <c r="G16" s="94" t="s">
        <v>337</v>
      </c>
      <c r="H16" s="103" t="s">
        <v>304</v>
      </c>
      <c r="I16" s="78" t="s">
        <v>305</v>
      </c>
      <c r="J16" s="79" t="s">
        <v>342</v>
      </c>
      <c r="K16" s="69"/>
    </row>
    <row r="17" spans="1:13" x14ac:dyDescent="0.2">
      <c r="A17" s="166"/>
      <c r="B17" s="162"/>
      <c r="C17" s="95"/>
      <c r="D17" s="100"/>
      <c r="E17" s="88"/>
      <c r="F17" s="89"/>
      <c r="G17" s="100" t="s">
        <v>319</v>
      </c>
      <c r="H17" s="34"/>
      <c r="I17" s="76" t="s">
        <v>308</v>
      </c>
      <c r="J17" s="77"/>
      <c r="K17" s="11"/>
    </row>
    <row r="18" spans="1:13" x14ac:dyDescent="0.2">
      <c r="A18" s="165" t="s">
        <v>349</v>
      </c>
      <c r="B18" s="161" t="s">
        <v>290</v>
      </c>
      <c r="C18" s="109" t="s">
        <v>272</v>
      </c>
      <c r="D18" s="109" t="s">
        <v>331</v>
      </c>
      <c r="E18" s="92" t="s">
        <v>332</v>
      </c>
      <c r="F18" s="93"/>
      <c r="G18" s="109" t="s">
        <v>337</v>
      </c>
      <c r="H18" s="104" t="s">
        <v>304</v>
      </c>
      <c r="I18" s="84" t="s">
        <v>313</v>
      </c>
      <c r="J18" s="85" t="s">
        <v>342</v>
      </c>
      <c r="K18" s="69" t="s">
        <v>298</v>
      </c>
    </row>
    <row r="19" spans="1:13" x14ac:dyDescent="0.2">
      <c r="A19" s="166"/>
      <c r="B19" s="162"/>
      <c r="C19" s="99" t="s">
        <v>273</v>
      </c>
      <c r="D19" s="100"/>
      <c r="E19" s="113"/>
      <c r="F19" s="114"/>
      <c r="G19" s="100" t="s">
        <v>319</v>
      </c>
      <c r="H19" s="66"/>
      <c r="I19" s="113" t="s">
        <v>305</v>
      </c>
      <c r="J19" s="114" t="s">
        <v>314</v>
      </c>
      <c r="K19" s="7" t="s">
        <v>320</v>
      </c>
      <c r="M19" s="7"/>
    </row>
    <row r="20" spans="1:13" x14ac:dyDescent="0.2">
      <c r="A20" s="166"/>
      <c r="B20" s="162"/>
      <c r="C20" s="108"/>
      <c r="D20" s="100"/>
      <c r="E20" s="113"/>
      <c r="F20" s="114"/>
      <c r="G20" s="108"/>
      <c r="H20" s="66"/>
      <c r="I20" s="111" t="s">
        <v>308</v>
      </c>
      <c r="J20" s="112" t="s">
        <v>325</v>
      </c>
      <c r="K20" s="7"/>
    </row>
    <row r="21" spans="1:13" x14ac:dyDescent="0.2">
      <c r="A21" s="172"/>
      <c r="B21" s="163"/>
      <c r="C21" s="110"/>
      <c r="D21" s="110"/>
      <c r="E21" s="82"/>
      <c r="F21" s="83"/>
      <c r="G21" s="110"/>
      <c r="H21" s="73"/>
      <c r="I21" s="82" t="s">
        <v>306</v>
      </c>
      <c r="J21" s="83" t="s">
        <v>307</v>
      </c>
      <c r="K21" s="68"/>
    </row>
    <row r="22" spans="1:13" x14ac:dyDescent="0.2">
      <c r="A22" s="165" t="s">
        <v>350</v>
      </c>
      <c r="B22" s="161" t="s">
        <v>290</v>
      </c>
      <c r="C22" s="131" t="s">
        <v>272</v>
      </c>
      <c r="D22" s="131" t="s">
        <v>331</v>
      </c>
      <c r="E22" s="92" t="s">
        <v>332</v>
      </c>
      <c r="F22" s="93"/>
      <c r="G22" s="131" t="s">
        <v>337</v>
      </c>
      <c r="H22" s="104" t="s">
        <v>304</v>
      </c>
      <c r="I22" s="84" t="s">
        <v>313</v>
      </c>
      <c r="J22" s="85" t="s">
        <v>342</v>
      </c>
      <c r="K22" s="69" t="s">
        <v>298</v>
      </c>
    </row>
    <row r="23" spans="1:13" x14ac:dyDescent="0.2">
      <c r="A23" s="166"/>
      <c r="B23" s="162"/>
      <c r="C23" s="99" t="s">
        <v>273</v>
      </c>
      <c r="D23" s="100"/>
      <c r="E23" s="119"/>
      <c r="F23" s="120"/>
      <c r="G23" s="100" t="s">
        <v>319</v>
      </c>
      <c r="H23" s="66"/>
      <c r="I23" s="119" t="s">
        <v>305</v>
      </c>
      <c r="J23" s="120" t="s">
        <v>314</v>
      </c>
      <c r="K23" s="7" t="s">
        <v>320</v>
      </c>
    </row>
    <row r="24" spans="1:13" x14ac:dyDescent="0.2">
      <c r="A24" s="166"/>
      <c r="B24" s="162"/>
      <c r="C24" s="129"/>
      <c r="D24" s="100"/>
      <c r="E24" s="119"/>
      <c r="F24" s="120"/>
      <c r="G24" s="129"/>
      <c r="H24" s="66"/>
      <c r="I24" s="132" t="s">
        <v>308</v>
      </c>
      <c r="J24" s="133" t="s">
        <v>325</v>
      </c>
      <c r="K24" s="7"/>
    </row>
    <row r="25" spans="1:13" x14ac:dyDescent="0.2">
      <c r="A25" s="172"/>
      <c r="B25" s="163"/>
      <c r="C25" s="130"/>
      <c r="D25" s="130"/>
      <c r="E25" s="144"/>
      <c r="F25" s="145"/>
      <c r="G25" s="130"/>
      <c r="H25" s="73"/>
      <c r="I25" s="144" t="s">
        <v>306</v>
      </c>
      <c r="J25" s="145" t="s">
        <v>307</v>
      </c>
      <c r="K25" s="68"/>
    </row>
    <row r="26" spans="1:13" x14ac:dyDescent="0.2">
      <c r="A26" s="158" t="s">
        <v>351</v>
      </c>
      <c r="B26" s="161" t="s">
        <v>720</v>
      </c>
      <c r="C26" s="107" t="s">
        <v>272</v>
      </c>
      <c r="D26" s="109" t="s">
        <v>295</v>
      </c>
      <c r="E26" s="92" t="s">
        <v>332</v>
      </c>
      <c r="F26" s="85"/>
      <c r="G26" s="109" t="s">
        <v>337</v>
      </c>
      <c r="H26" s="104" t="s">
        <v>304</v>
      </c>
      <c r="I26" s="84" t="s">
        <v>305</v>
      </c>
      <c r="J26" s="85" t="s">
        <v>342</v>
      </c>
      <c r="K26" s="126"/>
    </row>
    <row r="27" spans="1:13" x14ac:dyDescent="0.2">
      <c r="A27" s="160"/>
      <c r="B27" s="163"/>
      <c r="C27" s="110"/>
      <c r="D27" s="110"/>
      <c r="E27" s="90" t="s">
        <v>336</v>
      </c>
      <c r="F27" s="83"/>
      <c r="G27" s="125" t="s">
        <v>319</v>
      </c>
      <c r="H27" s="73"/>
      <c r="I27" s="82"/>
      <c r="J27" s="83"/>
      <c r="K27" s="68"/>
    </row>
    <row r="28" spans="1:13" x14ac:dyDescent="0.2">
      <c r="A28" s="158" t="s">
        <v>352</v>
      </c>
      <c r="B28" s="161" t="s">
        <v>721</v>
      </c>
      <c r="C28" s="107" t="s">
        <v>272</v>
      </c>
      <c r="D28" s="109" t="s">
        <v>295</v>
      </c>
      <c r="E28" s="111" t="s">
        <v>332</v>
      </c>
      <c r="F28" s="93" t="s">
        <v>299</v>
      </c>
      <c r="G28" s="109" t="s">
        <v>337</v>
      </c>
      <c r="H28" s="104" t="s">
        <v>304</v>
      </c>
      <c r="I28" s="84" t="s">
        <v>305</v>
      </c>
      <c r="J28" s="85" t="s">
        <v>342</v>
      </c>
      <c r="K28" s="11"/>
    </row>
    <row r="29" spans="1:13" x14ac:dyDescent="0.2">
      <c r="A29" s="160"/>
      <c r="B29" s="163"/>
      <c r="C29" s="108"/>
      <c r="D29" s="108"/>
      <c r="E29" s="113" t="s">
        <v>334</v>
      </c>
      <c r="F29" s="114"/>
      <c r="G29" s="125" t="s">
        <v>319</v>
      </c>
      <c r="H29" s="66"/>
      <c r="I29" s="113"/>
      <c r="J29" s="114"/>
      <c r="K29" s="11"/>
    </row>
    <row r="30" spans="1:13" x14ac:dyDescent="0.2">
      <c r="A30" s="165" t="s">
        <v>353</v>
      </c>
      <c r="B30" s="164" t="s">
        <v>291</v>
      </c>
      <c r="C30" s="94" t="s">
        <v>272</v>
      </c>
      <c r="D30" s="94" t="s">
        <v>296</v>
      </c>
      <c r="E30" s="92" t="s">
        <v>332</v>
      </c>
      <c r="F30" s="93"/>
      <c r="G30" s="94" t="s">
        <v>337</v>
      </c>
      <c r="H30" s="103" t="s">
        <v>304</v>
      </c>
      <c r="I30" s="92" t="s">
        <v>305</v>
      </c>
      <c r="J30" s="85" t="s">
        <v>306</v>
      </c>
      <c r="K30" s="69" t="s">
        <v>302</v>
      </c>
    </row>
    <row r="31" spans="1:13" x14ac:dyDescent="0.2">
      <c r="A31" s="166"/>
      <c r="B31" s="162"/>
      <c r="C31" s="99" t="s">
        <v>273</v>
      </c>
      <c r="D31" s="100"/>
      <c r="E31" s="86" t="s">
        <v>334</v>
      </c>
      <c r="F31" s="87"/>
      <c r="G31" s="100" t="s">
        <v>319</v>
      </c>
      <c r="H31" s="34"/>
      <c r="I31" s="80" t="s">
        <v>308</v>
      </c>
      <c r="J31" s="81" t="s">
        <v>321</v>
      </c>
      <c r="K31" s="7"/>
    </row>
    <row r="32" spans="1:13" x14ac:dyDescent="0.2">
      <c r="A32" s="166"/>
      <c r="B32" s="162"/>
      <c r="C32" s="95"/>
      <c r="D32" s="95"/>
      <c r="E32" s="88"/>
      <c r="F32" s="89"/>
      <c r="G32" s="95"/>
      <c r="H32" s="34"/>
      <c r="I32" s="82" t="s">
        <v>342</v>
      </c>
      <c r="J32" s="77"/>
      <c r="K32" s="11"/>
    </row>
    <row r="33" spans="1:13" x14ac:dyDescent="0.2">
      <c r="A33" s="165" t="s">
        <v>354</v>
      </c>
      <c r="B33" s="164" t="s">
        <v>322</v>
      </c>
      <c r="C33" s="94" t="s">
        <v>272</v>
      </c>
      <c r="D33" s="94" t="s">
        <v>331</v>
      </c>
      <c r="E33" s="92" t="s">
        <v>332</v>
      </c>
      <c r="F33" s="93"/>
      <c r="G33" s="94" t="s">
        <v>337</v>
      </c>
      <c r="H33" s="104" t="s">
        <v>304</v>
      </c>
      <c r="I33" s="80" t="s">
        <v>305</v>
      </c>
      <c r="J33" s="79" t="s">
        <v>342</v>
      </c>
      <c r="K33" s="69" t="s">
        <v>301</v>
      </c>
    </row>
    <row r="34" spans="1:13" x14ac:dyDescent="0.2">
      <c r="A34" s="166"/>
      <c r="B34" s="162"/>
      <c r="C34" s="95"/>
      <c r="D34" s="95"/>
      <c r="E34" s="86" t="s">
        <v>336</v>
      </c>
      <c r="F34" s="87"/>
      <c r="G34" s="95"/>
      <c r="H34" s="34"/>
      <c r="I34" s="78" t="s">
        <v>313</v>
      </c>
      <c r="J34" s="79" t="s">
        <v>306</v>
      </c>
      <c r="K34" s="7" t="s">
        <v>316</v>
      </c>
    </row>
    <row r="35" spans="1:13" x14ac:dyDescent="0.2">
      <c r="A35" s="166"/>
      <c r="B35" s="162"/>
      <c r="C35" s="95"/>
      <c r="D35" s="95"/>
      <c r="E35" s="86" t="s">
        <v>299</v>
      </c>
      <c r="F35" s="87"/>
      <c r="G35" s="95"/>
      <c r="H35" s="34"/>
      <c r="I35" s="76" t="s">
        <v>308</v>
      </c>
      <c r="J35" s="77"/>
      <c r="K35" s="7"/>
    </row>
    <row r="36" spans="1:13" x14ac:dyDescent="0.2">
      <c r="A36" s="170" t="s">
        <v>702</v>
      </c>
      <c r="B36" s="164" t="s">
        <v>293</v>
      </c>
      <c r="C36" s="94" t="s">
        <v>272</v>
      </c>
      <c r="D36" s="94" t="s">
        <v>330</v>
      </c>
      <c r="E36" s="170" t="s">
        <v>304</v>
      </c>
      <c r="F36" s="171"/>
      <c r="G36" s="94" t="s">
        <v>337</v>
      </c>
      <c r="H36" s="70" t="s">
        <v>338</v>
      </c>
      <c r="I36" s="80" t="s">
        <v>305</v>
      </c>
      <c r="J36" s="79" t="s">
        <v>342</v>
      </c>
      <c r="K36" s="69" t="s">
        <v>301</v>
      </c>
    </row>
    <row r="37" spans="1:13" x14ac:dyDescent="0.2">
      <c r="A37" s="166"/>
      <c r="B37" s="162"/>
      <c r="C37" s="95"/>
      <c r="D37" s="95"/>
      <c r="E37" s="88"/>
      <c r="F37" s="89"/>
      <c r="G37" s="95"/>
      <c r="H37" s="62" t="s">
        <v>339</v>
      </c>
      <c r="I37" s="82" t="s">
        <v>307</v>
      </c>
      <c r="J37" s="77"/>
      <c r="K37" s="11"/>
    </row>
    <row r="38" spans="1:13" x14ac:dyDescent="0.2">
      <c r="A38" s="165" t="s">
        <v>703</v>
      </c>
      <c r="B38" s="161" t="s">
        <v>292</v>
      </c>
      <c r="C38" s="94" t="s">
        <v>272</v>
      </c>
      <c r="D38" s="94" t="s">
        <v>331</v>
      </c>
      <c r="E38" s="92" t="s">
        <v>332</v>
      </c>
      <c r="F38" s="93" t="s">
        <v>299</v>
      </c>
      <c r="G38" s="94" t="s">
        <v>337</v>
      </c>
      <c r="H38" s="104" t="s">
        <v>304</v>
      </c>
      <c r="I38" s="84" t="s">
        <v>305</v>
      </c>
      <c r="J38" s="85" t="s">
        <v>342</v>
      </c>
      <c r="K38" s="69"/>
      <c r="L38" s="62"/>
    </row>
    <row r="39" spans="1:13" x14ac:dyDescent="0.2">
      <c r="A39" s="166"/>
      <c r="B39" s="162"/>
      <c r="C39" s="98"/>
      <c r="D39" s="98"/>
      <c r="E39" s="90" t="s">
        <v>341</v>
      </c>
      <c r="F39" s="91" t="s">
        <v>334</v>
      </c>
      <c r="G39" s="98"/>
      <c r="H39" s="63"/>
      <c r="I39" s="90" t="s">
        <v>308</v>
      </c>
      <c r="J39" s="91" t="s">
        <v>321</v>
      </c>
      <c r="K39" s="101"/>
      <c r="L39" s="62"/>
    </row>
    <row r="40" spans="1:13" x14ac:dyDescent="0.2">
      <c r="A40" s="165" t="s">
        <v>704</v>
      </c>
      <c r="B40" s="161" t="s">
        <v>293</v>
      </c>
      <c r="C40" s="121" t="s">
        <v>272</v>
      </c>
      <c r="D40" s="121" t="s">
        <v>295</v>
      </c>
      <c r="E40" s="92" t="s">
        <v>332</v>
      </c>
      <c r="F40" s="93"/>
      <c r="G40" s="143" t="s">
        <v>304</v>
      </c>
      <c r="H40" s="70" t="s">
        <v>338</v>
      </c>
      <c r="I40" s="92" t="s">
        <v>305</v>
      </c>
      <c r="J40" s="85" t="s">
        <v>342</v>
      </c>
      <c r="K40" s="69" t="s">
        <v>301</v>
      </c>
    </row>
    <row r="41" spans="1:13" x14ac:dyDescent="0.2">
      <c r="A41" s="166"/>
      <c r="B41" s="162"/>
      <c r="C41" s="122" t="s">
        <v>274</v>
      </c>
      <c r="D41" s="100"/>
      <c r="E41" s="117" t="s">
        <v>336</v>
      </c>
      <c r="F41" s="118"/>
      <c r="G41" s="122"/>
      <c r="H41" s="62" t="s">
        <v>339</v>
      </c>
      <c r="I41" s="156" t="s">
        <v>307</v>
      </c>
      <c r="J41" s="157"/>
      <c r="K41" s="7" t="s">
        <v>359</v>
      </c>
    </row>
    <row r="42" spans="1:13" x14ac:dyDescent="0.2">
      <c r="A42" s="172"/>
      <c r="B42" s="163"/>
      <c r="C42" s="124"/>
      <c r="D42" s="124"/>
      <c r="E42" s="82"/>
      <c r="F42" s="83"/>
      <c r="G42" s="124"/>
      <c r="H42" s="63" t="s">
        <v>360</v>
      </c>
      <c r="I42" s="168"/>
      <c r="J42" s="169"/>
      <c r="K42" s="101" t="s">
        <v>329</v>
      </c>
      <c r="M42" s="7"/>
    </row>
    <row r="43" spans="1:13" x14ac:dyDescent="0.2">
      <c r="A43" s="158" t="s">
        <v>705</v>
      </c>
      <c r="B43" s="161" t="s">
        <v>292</v>
      </c>
      <c r="C43" s="131" t="s">
        <v>272</v>
      </c>
      <c r="D43" s="131" t="s">
        <v>331</v>
      </c>
      <c r="E43" s="92" t="s">
        <v>332</v>
      </c>
      <c r="F43" s="93" t="s">
        <v>299</v>
      </c>
      <c r="G43" s="131" t="s">
        <v>337</v>
      </c>
      <c r="H43" s="104" t="s">
        <v>304</v>
      </c>
      <c r="I43" s="84" t="s">
        <v>305</v>
      </c>
      <c r="J43" s="85" t="s">
        <v>342</v>
      </c>
      <c r="K43" s="69"/>
      <c r="M43" s="7"/>
    </row>
    <row r="44" spans="1:13" x14ac:dyDescent="0.2">
      <c r="A44" s="159"/>
      <c r="B44" s="162"/>
      <c r="C44" s="130"/>
      <c r="D44" s="130"/>
      <c r="E44" s="90" t="s">
        <v>341</v>
      </c>
      <c r="F44" s="91" t="s">
        <v>334</v>
      </c>
      <c r="G44" s="130"/>
      <c r="H44" s="63"/>
      <c r="I44" s="90" t="s">
        <v>308</v>
      </c>
      <c r="J44" s="91" t="s">
        <v>321</v>
      </c>
      <c r="K44" s="101"/>
      <c r="M44" s="7"/>
    </row>
    <row r="45" spans="1:13" x14ac:dyDescent="0.2">
      <c r="A45" s="165" t="s">
        <v>706</v>
      </c>
      <c r="B45" s="161" t="s">
        <v>294</v>
      </c>
      <c r="C45" s="121" t="s">
        <v>272</v>
      </c>
      <c r="D45" s="121" t="s">
        <v>331</v>
      </c>
      <c r="E45" s="92" t="s">
        <v>332</v>
      </c>
      <c r="F45" s="93" t="s">
        <v>299</v>
      </c>
      <c r="G45" s="121" t="s">
        <v>337</v>
      </c>
      <c r="H45" s="104" t="s">
        <v>304</v>
      </c>
      <c r="I45" s="84" t="s">
        <v>305</v>
      </c>
      <c r="J45" s="85" t="s">
        <v>321</v>
      </c>
      <c r="K45" s="69" t="s">
        <v>323</v>
      </c>
    </row>
    <row r="46" spans="1:13" x14ac:dyDescent="0.2">
      <c r="A46" s="166"/>
      <c r="B46" s="162"/>
      <c r="C46" s="122" t="s">
        <v>274</v>
      </c>
      <c r="D46" s="122"/>
      <c r="E46" s="117" t="s">
        <v>333</v>
      </c>
      <c r="F46" s="118" t="s">
        <v>334</v>
      </c>
      <c r="G46" s="122"/>
      <c r="H46" s="62"/>
      <c r="I46" s="117" t="s">
        <v>308</v>
      </c>
      <c r="J46" s="118"/>
      <c r="K46" s="7"/>
    </row>
    <row r="47" spans="1:13" x14ac:dyDescent="0.2">
      <c r="A47" s="172"/>
      <c r="B47" s="163"/>
      <c r="C47" s="124"/>
      <c r="D47" s="124"/>
      <c r="E47" s="90" t="s">
        <v>341</v>
      </c>
      <c r="F47" s="91"/>
      <c r="G47" s="124"/>
      <c r="H47" s="73"/>
      <c r="I47" s="90" t="s">
        <v>342</v>
      </c>
      <c r="J47" s="91"/>
      <c r="K47" s="102"/>
    </row>
    <row r="48" spans="1:13" x14ac:dyDescent="0.2">
      <c r="A48" s="158" t="s">
        <v>707</v>
      </c>
      <c r="B48" s="161" t="s">
        <v>293</v>
      </c>
      <c r="C48" s="123" t="s">
        <v>272</v>
      </c>
      <c r="D48" s="121" t="s">
        <v>331</v>
      </c>
      <c r="E48" s="92" t="s">
        <v>332</v>
      </c>
      <c r="F48" s="93"/>
      <c r="G48" s="143" t="s">
        <v>304</v>
      </c>
      <c r="H48" s="70" t="s">
        <v>338</v>
      </c>
      <c r="I48" s="92" t="s">
        <v>305</v>
      </c>
      <c r="J48" s="85" t="s">
        <v>342</v>
      </c>
      <c r="K48" s="69" t="s">
        <v>301</v>
      </c>
    </row>
    <row r="49" spans="1:15" x14ac:dyDescent="0.2">
      <c r="A49" s="159"/>
      <c r="B49" s="162"/>
      <c r="C49" s="122"/>
      <c r="D49" s="122"/>
      <c r="E49" s="117" t="s">
        <v>336</v>
      </c>
      <c r="F49" s="118"/>
      <c r="G49" s="122"/>
      <c r="H49" s="62" t="s">
        <v>339</v>
      </c>
      <c r="I49" s="156" t="s">
        <v>307</v>
      </c>
      <c r="J49" s="157"/>
      <c r="K49" s="7" t="s">
        <v>359</v>
      </c>
    </row>
    <row r="50" spans="1:15" x14ac:dyDescent="0.2">
      <c r="A50" s="159"/>
      <c r="B50" s="162"/>
      <c r="C50" s="129"/>
      <c r="D50" s="129"/>
      <c r="E50" s="132"/>
      <c r="F50" s="133"/>
      <c r="G50" s="129"/>
      <c r="H50" s="62" t="s">
        <v>360</v>
      </c>
      <c r="I50" s="132"/>
      <c r="J50" s="133"/>
      <c r="K50" s="7" t="s">
        <v>329</v>
      </c>
    </row>
    <row r="51" spans="1:15" x14ac:dyDescent="0.2">
      <c r="A51" s="160"/>
      <c r="B51" s="163"/>
      <c r="C51" s="124"/>
      <c r="D51" s="124"/>
      <c r="E51" s="82"/>
      <c r="F51" s="83"/>
      <c r="G51" s="124"/>
      <c r="H51" s="63"/>
      <c r="I51" s="90"/>
      <c r="J51" s="91"/>
      <c r="K51" s="101" t="s">
        <v>723</v>
      </c>
    </row>
    <row r="52" spans="1:15" x14ac:dyDescent="0.2">
      <c r="A52" s="165" t="s">
        <v>708</v>
      </c>
      <c r="B52" s="161" t="s">
        <v>288</v>
      </c>
      <c r="C52" s="107" t="s">
        <v>311</v>
      </c>
      <c r="D52" s="109" t="s">
        <v>296</v>
      </c>
      <c r="E52" s="92" t="s">
        <v>332</v>
      </c>
      <c r="F52" s="93" t="s">
        <v>334</v>
      </c>
      <c r="G52" s="109" t="s">
        <v>337</v>
      </c>
      <c r="H52" s="103" t="s">
        <v>304</v>
      </c>
      <c r="I52" s="84" t="s">
        <v>305</v>
      </c>
      <c r="J52" s="85" t="s">
        <v>342</v>
      </c>
      <c r="K52" s="69" t="s">
        <v>301</v>
      </c>
    </row>
    <row r="53" spans="1:15" x14ac:dyDescent="0.2">
      <c r="A53" s="172"/>
      <c r="B53" s="163"/>
      <c r="C53" s="110"/>
      <c r="D53" s="110"/>
      <c r="E53" s="90" t="s">
        <v>336</v>
      </c>
      <c r="F53" s="91"/>
      <c r="G53" s="110"/>
      <c r="H53" s="127"/>
      <c r="I53" s="90" t="s">
        <v>308</v>
      </c>
      <c r="J53" s="91"/>
      <c r="K53" s="68" t="s">
        <v>300</v>
      </c>
    </row>
    <row r="54" spans="1:15" x14ac:dyDescent="0.2">
      <c r="A54" s="134" t="s">
        <v>709</v>
      </c>
      <c r="B54" s="135" t="s">
        <v>288</v>
      </c>
      <c r="C54" s="135" t="s">
        <v>274</v>
      </c>
      <c r="D54" s="135" t="s">
        <v>330</v>
      </c>
      <c r="E54" s="136" t="s">
        <v>332</v>
      </c>
      <c r="F54" s="137" t="s">
        <v>336</v>
      </c>
      <c r="G54" s="138" t="s">
        <v>337</v>
      </c>
      <c r="H54" s="139" t="s">
        <v>304</v>
      </c>
      <c r="I54" s="140" t="s">
        <v>305</v>
      </c>
      <c r="J54" s="141" t="s">
        <v>342</v>
      </c>
      <c r="K54" s="142" t="s">
        <v>722</v>
      </c>
    </row>
    <row r="55" spans="1:15" x14ac:dyDescent="0.2">
      <c r="A55" s="165" t="s">
        <v>710</v>
      </c>
      <c r="B55" s="161" t="s">
        <v>297</v>
      </c>
      <c r="C55" s="94" t="s">
        <v>272</v>
      </c>
      <c r="D55" s="94" t="s">
        <v>331</v>
      </c>
      <c r="E55" s="92" t="s">
        <v>332</v>
      </c>
      <c r="F55" s="93"/>
      <c r="G55" s="94" t="s">
        <v>337</v>
      </c>
      <c r="H55" s="103" t="s">
        <v>304</v>
      </c>
      <c r="I55" s="74" t="s">
        <v>305</v>
      </c>
      <c r="J55" s="75" t="s">
        <v>321</v>
      </c>
      <c r="K55" s="69" t="s">
        <v>358</v>
      </c>
      <c r="M55" s="7"/>
    </row>
    <row r="56" spans="1:15" x14ac:dyDescent="0.2">
      <c r="A56" s="166"/>
      <c r="B56" s="162"/>
      <c r="C56" s="95"/>
      <c r="D56" s="95"/>
      <c r="E56" s="86" t="s">
        <v>333</v>
      </c>
      <c r="F56" s="87"/>
      <c r="G56" s="100" t="s">
        <v>319</v>
      </c>
      <c r="H56" s="62"/>
      <c r="I56" s="80" t="s">
        <v>308</v>
      </c>
      <c r="J56" s="81" t="s">
        <v>314</v>
      </c>
      <c r="K56" s="7"/>
    </row>
    <row r="57" spans="1:15" x14ac:dyDescent="0.2">
      <c r="A57" s="172"/>
      <c r="B57" s="163"/>
      <c r="C57" s="98"/>
      <c r="D57" s="98"/>
      <c r="E57" s="90" t="s">
        <v>334</v>
      </c>
      <c r="F57" s="91"/>
      <c r="G57" s="98"/>
      <c r="H57" s="73"/>
      <c r="I57" s="76" t="s">
        <v>342</v>
      </c>
      <c r="J57" s="77"/>
      <c r="K57" s="68"/>
    </row>
    <row r="58" spans="1:15" ht="8.1" customHeight="1" x14ac:dyDescent="0.2"/>
    <row r="60" spans="1:15" x14ac:dyDescent="0.2">
      <c r="L60" s="1" t="s">
        <v>313</v>
      </c>
      <c r="M60" s="1">
        <f t="shared" ref="M60:M68" si="0">COUNTIF($I$4:$J$57,L60)</f>
        <v>3</v>
      </c>
      <c r="N60" s="1" t="str">
        <f>L60</f>
        <v>Anomalies</v>
      </c>
      <c r="O60" s="47">
        <f>M60/21</f>
        <v>0.14285714285714285</v>
      </c>
    </row>
    <row r="61" spans="1:15" x14ac:dyDescent="0.2">
      <c r="L61" s="1" t="s">
        <v>305</v>
      </c>
      <c r="M61" s="1">
        <f t="shared" si="0"/>
        <v>21</v>
      </c>
      <c r="N61" s="1" t="str">
        <f t="shared" ref="N61:N74" si="1">L61</f>
        <v>Comprehension</v>
      </c>
      <c r="O61" s="47">
        <f t="shared" ref="O61:O68" si="2">M61/21</f>
        <v>1</v>
      </c>
    </row>
    <row r="62" spans="1:15" x14ac:dyDescent="0.2">
      <c r="L62" s="1" t="s">
        <v>325</v>
      </c>
      <c r="M62" s="1">
        <f t="shared" si="0"/>
        <v>4</v>
      </c>
      <c r="N62" s="1" t="str">
        <f t="shared" si="1"/>
        <v>Styles</v>
      </c>
      <c r="O62" s="47">
        <f t="shared" si="2"/>
        <v>0.19047619047619047</v>
      </c>
    </row>
    <row r="63" spans="1:15" x14ac:dyDescent="0.2">
      <c r="L63" s="1" t="s">
        <v>342</v>
      </c>
      <c r="M63" s="1">
        <f t="shared" si="0"/>
        <v>21</v>
      </c>
      <c r="N63" s="1" t="str">
        <f t="shared" si="1"/>
        <v>Show Evolution</v>
      </c>
      <c r="O63" s="47">
        <f t="shared" si="2"/>
        <v>1</v>
      </c>
    </row>
    <row r="64" spans="1:15" x14ac:dyDescent="0.2">
      <c r="L64" s="1" t="s">
        <v>306</v>
      </c>
      <c r="M64" s="1">
        <f t="shared" si="0"/>
        <v>7</v>
      </c>
      <c r="N64" s="1" t="str">
        <f t="shared" si="1"/>
        <v>Construction</v>
      </c>
      <c r="O64" s="47">
        <f t="shared" si="2"/>
        <v>0.33333333333333331</v>
      </c>
    </row>
    <row r="65" spans="12:15" x14ac:dyDescent="0.2">
      <c r="L65" s="1" t="s">
        <v>307</v>
      </c>
      <c r="M65" s="1">
        <f t="shared" si="0"/>
        <v>7</v>
      </c>
      <c r="N65" s="1" t="str">
        <f t="shared" si="1"/>
        <v>Evaluation</v>
      </c>
      <c r="O65" s="47">
        <f t="shared" si="2"/>
        <v>0.33333333333333331</v>
      </c>
    </row>
    <row r="66" spans="12:15" x14ac:dyDescent="0.2">
      <c r="L66" s="1" t="s">
        <v>308</v>
      </c>
      <c r="M66" s="1">
        <f t="shared" si="0"/>
        <v>13</v>
      </c>
      <c r="N66" s="1" t="str">
        <f t="shared" si="1"/>
        <v>Comparison</v>
      </c>
      <c r="O66" s="47">
        <f t="shared" si="2"/>
        <v>0.61904761904761907</v>
      </c>
    </row>
    <row r="67" spans="12:15" x14ac:dyDescent="0.2">
      <c r="L67" s="25" t="s">
        <v>321</v>
      </c>
      <c r="M67" s="1">
        <f t="shared" si="0"/>
        <v>5</v>
      </c>
      <c r="N67" s="1" t="str">
        <f t="shared" ref="N67" si="3">L67</f>
        <v>Tracking</v>
      </c>
      <c r="O67" s="47">
        <f t="shared" si="2"/>
        <v>0.23809523809523808</v>
      </c>
    </row>
    <row r="68" spans="12:15" x14ac:dyDescent="0.2">
      <c r="L68" s="1" t="s">
        <v>314</v>
      </c>
      <c r="M68" s="1">
        <f t="shared" si="0"/>
        <v>3</v>
      </c>
      <c r="N68" s="1" t="str">
        <f t="shared" si="1"/>
        <v>Rationale</v>
      </c>
      <c r="O68" s="47">
        <f t="shared" si="2"/>
        <v>0.14285714285714285</v>
      </c>
    </row>
    <row r="71" spans="12:15" x14ac:dyDescent="0.2">
      <c r="L71" s="62" t="s">
        <v>330</v>
      </c>
      <c r="M71" s="1">
        <f>COUNTIF($D$4:$D$57,L71)</f>
        <v>4</v>
      </c>
      <c r="N71" s="1" t="str">
        <f t="shared" si="1"/>
        <v>Conceptual</v>
      </c>
      <c r="O71" s="47">
        <f>M71/21</f>
        <v>0.19047619047619047</v>
      </c>
    </row>
    <row r="72" spans="12:15" x14ac:dyDescent="0.2">
      <c r="L72" s="66" t="s">
        <v>296</v>
      </c>
      <c r="M72" s="1">
        <f>COUNTIF($D$4:$D$57,L72)</f>
        <v>2</v>
      </c>
      <c r="N72" s="1" t="str">
        <f t="shared" si="1"/>
        <v>Project</v>
      </c>
      <c r="O72" s="47">
        <f>M72/21</f>
        <v>9.5238095238095233E-2</v>
      </c>
    </row>
    <row r="73" spans="12:15" x14ac:dyDescent="0.2">
      <c r="L73" s="62" t="s">
        <v>295</v>
      </c>
      <c r="M73" s="1">
        <f>COUNTIF($D$4:$D$57,L73)</f>
        <v>6</v>
      </c>
      <c r="N73" s="1" t="str">
        <f t="shared" si="1"/>
        <v>Prototype</v>
      </c>
      <c r="O73" s="47">
        <f>M73/21</f>
        <v>0.2857142857142857</v>
      </c>
    </row>
    <row r="74" spans="12:15" x14ac:dyDescent="0.2">
      <c r="L74" s="62" t="s">
        <v>331</v>
      </c>
      <c r="M74" s="1">
        <f>COUNTIF($D$4:$D$57,L74)</f>
        <v>9</v>
      </c>
      <c r="N74" s="1" t="str">
        <f t="shared" si="1"/>
        <v>Stable Release</v>
      </c>
      <c r="O74" s="47">
        <f>M74/21</f>
        <v>0.42857142857142855</v>
      </c>
    </row>
    <row r="75" spans="12:15" x14ac:dyDescent="0.2">
      <c r="O75" s="47"/>
    </row>
    <row r="76" spans="12:15" x14ac:dyDescent="0.2">
      <c r="O76" s="47"/>
    </row>
    <row r="77" spans="12:15" x14ac:dyDescent="0.2">
      <c r="L77" s="62" t="s">
        <v>311</v>
      </c>
      <c r="M77" s="1">
        <f>COUNTIF($C$4:$C$57,L77)</f>
        <v>3</v>
      </c>
      <c r="N77" s="1" t="str">
        <f t="shared" ref="N77:N80" si="4">L77</f>
        <v>Description</v>
      </c>
      <c r="O77" s="71">
        <f>M77/21</f>
        <v>0.14285714285714285</v>
      </c>
    </row>
    <row r="78" spans="12:15" x14ac:dyDescent="0.2">
      <c r="L78" s="66" t="s">
        <v>273</v>
      </c>
      <c r="M78" s="1">
        <f>COUNTIF($C$4:$C$57,L78)</f>
        <v>4</v>
      </c>
      <c r="N78" s="1" t="str">
        <f t="shared" si="4"/>
        <v>Environment</v>
      </c>
      <c r="O78" s="71">
        <f t="shared" ref="O78:O80" si="5">M78/21</f>
        <v>0.19047619047619047</v>
      </c>
    </row>
    <row r="79" spans="12:15" x14ac:dyDescent="0.2">
      <c r="L79" s="66" t="s">
        <v>274</v>
      </c>
      <c r="M79" s="1">
        <f>COUNTIF($C$4:$C$57,L79)</f>
        <v>8</v>
      </c>
      <c r="N79" s="1" t="str">
        <f t="shared" si="4"/>
        <v>Technique</v>
      </c>
      <c r="O79" s="71">
        <f t="shared" si="5"/>
        <v>0.38095238095238093</v>
      </c>
    </row>
    <row r="80" spans="12:15" x14ac:dyDescent="0.2">
      <c r="L80" s="62" t="s">
        <v>272</v>
      </c>
      <c r="M80" s="1">
        <f>COUNTIF($C$4:$C$57,L80)</f>
        <v>14</v>
      </c>
      <c r="N80" s="1" t="str">
        <f t="shared" si="4"/>
        <v>Tool</v>
      </c>
      <c r="O80" s="71">
        <f t="shared" si="5"/>
        <v>0.66666666666666663</v>
      </c>
    </row>
  </sheetData>
  <mergeCells count="45">
    <mergeCell ref="A6:A7"/>
    <mergeCell ref="A8:A10"/>
    <mergeCell ref="A26:A27"/>
    <mergeCell ref="A18:A21"/>
    <mergeCell ref="B18:B21"/>
    <mergeCell ref="B26:B27"/>
    <mergeCell ref="B8:B10"/>
    <mergeCell ref="A22:A25"/>
    <mergeCell ref="B22:B25"/>
    <mergeCell ref="A11:A12"/>
    <mergeCell ref="B11:B12"/>
    <mergeCell ref="A55:A57"/>
    <mergeCell ref="B55:B57"/>
    <mergeCell ref="A40:A42"/>
    <mergeCell ref="B40:B42"/>
    <mergeCell ref="A45:A47"/>
    <mergeCell ref="B45:B47"/>
    <mergeCell ref="A52:A53"/>
    <mergeCell ref="B52:B53"/>
    <mergeCell ref="A43:A44"/>
    <mergeCell ref="I3:J3"/>
    <mergeCell ref="I41:J41"/>
    <mergeCell ref="I42:J42"/>
    <mergeCell ref="A36:A37"/>
    <mergeCell ref="B36:B37"/>
    <mergeCell ref="E3:F3"/>
    <mergeCell ref="E36:F36"/>
    <mergeCell ref="A38:A39"/>
    <mergeCell ref="B38:B39"/>
    <mergeCell ref="A4:A5"/>
    <mergeCell ref="B4:B5"/>
    <mergeCell ref="A13:A15"/>
    <mergeCell ref="B13:B15"/>
    <mergeCell ref="A16:A17"/>
    <mergeCell ref="B16:B17"/>
    <mergeCell ref="A30:A32"/>
    <mergeCell ref="I49:J49"/>
    <mergeCell ref="A48:A51"/>
    <mergeCell ref="B43:B44"/>
    <mergeCell ref="B48:B51"/>
    <mergeCell ref="A28:A29"/>
    <mergeCell ref="B28:B29"/>
    <mergeCell ref="B30:B32"/>
    <mergeCell ref="A33:A35"/>
    <mergeCell ref="B33:B35"/>
  </mergeCells>
  <pageMargins left="0.511811024" right="0.511811024" top="0.78740157499999996" bottom="0.78740157499999996" header="0.31496062000000002" footer="0.31496062000000002"/>
  <pageSetup paperSize="9" orientation="portrait" horizontalDpi="300" verticalDpi="300" r:id="rId1"/>
  <drawing r:id="rId2"/>
  <legacy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1"/>
  <sheetViews>
    <sheetView showGridLines="0" zoomScaleNormal="100" workbookViewId="0">
      <selection activeCell="B4" sqref="B4"/>
    </sheetView>
  </sheetViews>
  <sheetFormatPr defaultRowHeight="12.75" x14ac:dyDescent="0.2"/>
  <cols>
    <col min="1" max="1" width="22.85546875" style="1" customWidth="1"/>
    <col min="2" max="2" width="87.42578125" style="1" customWidth="1"/>
    <col min="3" max="16384" width="9.140625" style="24"/>
  </cols>
  <sheetData>
    <row r="1" spans="1:3" ht="23.25" x14ac:dyDescent="0.2">
      <c r="A1" s="146" t="s">
        <v>727</v>
      </c>
    </row>
    <row r="2" spans="1:3" ht="8.1" customHeight="1" x14ac:dyDescent="0.2">
      <c r="A2" s="25"/>
    </row>
    <row r="3" spans="1:3" ht="30" x14ac:dyDescent="0.2">
      <c r="A3" s="147" t="s">
        <v>728</v>
      </c>
      <c r="B3" s="147" t="s">
        <v>311</v>
      </c>
    </row>
    <row r="4" spans="1:3" x14ac:dyDescent="0.2">
      <c r="A4" s="27" t="s">
        <v>312</v>
      </c>
      <c r="B4" s="148" t="s">
        <v>729</v>
      </c>
      <c r="C4" s="59"/>
    </row>
    <row r="5" spans="1:3" x14ac:dyDescent="0.2">
      <c r="A5" s="70" t="s">
        <v>311</v>
      </c>
      <c r="B5" s="70" t="s">
        <v>730</v>
      </c>
      <c r="C5" s="59"/>
    </row>
    <row r="6" spans="1:3" x14ac:dyDescent="0.2">
      <c r="A6" s="66" t="s">
        <v>273</v>
      </c>
      <c r="B6" s="62" t="s">
        <v>731</v>
      </c>
      <c r="C6" s="59"/>
    </row>
    <row r="7" spans="1:3" x14ac:dyDescent="0.2">
      <c r="A7" s="66" t="s">
        <v>274</v>
      </c>
      <c r="B7" s="62" t="s">
        <v>732</v>
      </c>
      <c r="C7" s="59"/>
    </row>
    <row r="8" spans="1:3" x14ac:dyDescent="0.2">
      <c r="A8" s="62" t="s">
        <v>272</v>
      </c>
      <c r="B8" s="62" t="s">
        <v>733</v>
      </c>
      <c r="C8" s="59"/>
    </row>
    <row r="9" spans="1:3" x14ac:dyDescent="0.2">
      <c r="A9" s="149" t="s">
        <v>327</v>
      </c>
      <c r="B9" s="150" t="s">
        <v>734</v>
      </c>
    </row>
    <row r="10" spans="1:3" x14ac:dyDescent="0.2">
      <c r="A10" s="70" t="s">
        <v>330</v>
      </c>
      <c r="B10" s="70" t="s">
        <v>735</v>
      </c>
    </row>
    <row r="11" spans="1:3" x14ac:dyDescent="0.2">
      <c r="A11" s="66" t="s">
        <v>296</v>
      </c>
      <c r="B11" s="62" t="s">
        <v>736</v>
      </c>
    </row>
    <row r="12" spans="1:3" x14ac:dyDescent="0.2">
      <c r="A12" s="62" t="s">
        <v>295</v>
      </c>
      <c r="B12" s="62" t="s">
        <v>737</v>
      </c>
    </row>
    <row r="13" spans="1:3" x14ac:dyDescent="0.2">
      <c r="A13" s="63" t="s">
        <v>331</v>
      </c>
      <c r="B13" s="63" t="s">
        <v>738</v>
      </c>
    </row>
    <row r="14" spans="1:3" x14ac:dyDescent="0.2">
      <c r="A14" s="151" t="s">
        <v>309</v>
      </c>
      <c r="B14" s="148" t="s">
        <v>739</v>
      </c>
    </row>
    <row r="15" spans="1:3" x14ac:dyDescent="0.2">
      <c r="A15" s="152" t="s">
        <v>332</v>
      </c>
      <c r="B15" s="70" t="s">
        <v>740</v>
      </c>
    </row>
    <row r="16" spans="1:3" x14ac:dyDescent="0.2">
      <c r="A16" s="66" t="s">
        <v>333</v>
      </c>
      <c r="B16" s="66" t="s">
        <v>741</v>
      </c>
    </row>
    <row r="17" spans="1:4" x14ac:dyDescent="0.2">
      <c r="A17" s="66" t="s">
        <v>299</v>
      </c>
      <c r="B17" s="66" t="s">
        <v>742</v>
      </c>
    </row>
    <row r="18" spans="1:4" x14ac:dyDescent="0.2">
      <c r="A18" s="66" t="s">
        <v>743</v>
      </c>
      <c r="B18" s="66" t="s">
        <v>744</v>
      </c>
    </row>
    <row r="19" spans="1:4" x14ac:dyDescent="0.2">
      <c r="A19" s="66" t="s">
        <v>341</v>
      </c>
      <c r="B19" s="66" t="s">
        <v>745</v>
      </c>
    </row>
    <row r="20" spans="1:4" x14ac:dyDescent="0.2">
      <c r="A20" s="66" t="s">
        <v>334</v>
      </c>
      <c r="B20" s="62" t="s">
        <v>746</v>
      </c>
    </row>
    <row r="21" spans="1:4" x14ac:dyDescent="0.2">
      <c r="A21" s="66" t="s">
        <v>335</v>
      </c>
      <c r="B21" s="66" t="s">
        <v>747</v>
      </c>
      <c r="D21" s="36"/>
    </row>
    <row r="22" spans="1:4" x14ac:dyDescent="0.2">
      <c r="A22" s="73" t="s">
        <v>336</v>
      </c>
      <c r="B22" s="63" t="s">
        <v>748</v>
      </c>
    </row>
    <row r="23" spans="1:4" x14ac:dyDescent="0.2">
      <c r="A23" s="151" t="s">
        <v>317</v>
      </c>
      <c r="B23" s="148" t="s">
        <v>749</v>
      </c>
    </row>
    <row r="24" spans="1:4" x14ac:dyDescent="0.2">
      <c r="A24" s="152" t="s">
        <v>337</v>
      </c>
      <c r="B24" s="70" t="s">
        <v>750</v>
      </c>
    </row>
    <row r="25" spans="1:4" x14ac:dyDescent="0.2">
      <c r="A25" s="63" t="s">
        <v>319</v>
      </c>
      <c r="B25" s="63" t="s">
        <v>751</v>
      </c>
    </row>
    <row r="26" spans="1:4" ht="25.5" x14ac:dyDescent="0.2">
      <c r="A26" s="151" t="s">
        <v>318</v>
      </c>
      <c r="B26" s="148" t="s">
        <v>752</v>
      </c>
    </row>
    <row r="27" spans="1:4" x14ac:dyDescent="0.2">
      <c r="A27" s="152" t="s">
        <v>338</v>
      </c>
      <c r="B27" s="70" t="s">
        <v>753</v>
      </c>
    </row>
    <row r="28" spans="1:4" x14ac:dyDescent="0.2">
      <c r="A28" s="62" t="s">
        <v>339</v>
      </c>
      <c r="B28" s="62" t="s">
        <v>754</v>
      </c>
    </row>
    <row r="29" spans="1:4" x14ac:dyDescent="0.2">
      <c r="A29" s="62" t="s">
        <v>340</v>
      </c>
      <c r="B29" s="62" t="s">
        <v>755</v>
      </c>
    </row>
    <row r="30" spans="1:4" x14ac:dyDescent="0.2">
      <c r="A30" s="63" t="s">
        <v>756</v>
      </c>
      <c r="B30" s="63" t="s">
        <v>757</v>
      </c>
    </row>
    <row r="31" spans="1:4" x14ac:dyDescent="0.2">
      <c r="A31" s="151" t="s">
        <v>326</v>
      </c>
      <c r="B31" s="148" t="s">
        <v>758</v>
      </c>
    </row>
    <row r="32" spans="1:4" x14ac:dyDescent="0.2">
      <c r="A32" s="152" t="s">
        <v>313</v>
      </c>
      <c r="B32" s="70" t="s">
        <v>759</v>
      </c>
    </row>
    <row r="33" spans="1:2" x14ac:dyDescent="0.2">
      <c r="A33" s="66" t="s">
        <v>305</v>
      </c>
      <c r="B33" s="62" t="s">
        <v>760</v>
      </c>
    </row>
    <row r="34" spans="1:2" x14ac:dyDescent="0.2">
      <c r="A34" s="66" t="s">
        <v>325</v>
      </c>
      <c r="B34" s="62" t="s">
        <v>761</v>
      </c>
    </row>
    <row r="35" spans="1:2" x14ac:dyDescent="0.2">
      <c r="A35" s="66" t="s">
        <v>342</v>
      </c>
      <c r="B35" s="62" t="s">
        <v>762</v>
      </c>
    </row>
    <row r="36" spans="1:2" x14ac:dyDescent="0.2">
      <c r="A36" s="66" t="s">
        <v>306</v>
      </c>
      <c r="B36" s="62" t="s">
        <v>763</v>
      </c>
    </row>
    <row r="37" spans="1:2" x14ac:dyDescent="0.2">
      <c r="A37" s="66" t="s">
        <v>307</v>
      </c>
      <c r="B37" s="62" t="s">
        <v>764</v>
      </c>
    </row>
    <row r="38" spans="1:2" x14ac:dyDescent="0.2">
      <c r="A38" s="66" t="s">
        <v>308</v>
      </c>
      <c r="B38" s="62" t="s">
        <v>765</v>
      </c>
    </row>
    <row r="39" spans="1:2" s="36" customFormat="1" x14ac:dyDescent="0.2">
      <c r="A39" s="62" t="s">
        <v>321</v>
      </c>
      <c r="B39" s="62" t="s">
        <v>766</v>
      </c>
    </row>
    <row r="40" spans="1:2" x14ac:dyDescent="0.2">
      <c r="A40" s="73" t="s">
        <v>314</v>
      </c>
      <c r="B40" s="63" t="s">
        <v>767</v>
      </c>
    </row>
    <row r="41" spans="1:2" ht="8.1" customHeight="1" x14ac:dyDescent="0.2">
      <c r="A41" s="66"/>
      <c r="B41" s="62"/>
    </row>
  </sheetData>
  <pageMargins left="0.511811024" right="0.511811024" top="0.78740157499999996" bottom="0.78740157499999996" header="0.31496062000000002" footer="0.31496062000000002"/>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7</vt:i4>
      </vt:variant>
    </vt:vector>
  </HeadingPairs>
  <TitlesOfParts>
    <vt:vector size="7" baseType="lpstr">
      <vt:lpstr>Data Retrieved</vt:lpstr>
      <vt:lpstr>TabGraph</vt:lpstr>
      <vt:lpstr>Graphics</vt:lpstr>
      <vt:lpstr>SelectedPapers(SP) </vt:lpstr>
      <vt:lpstr>SP-QA</vt:lpstr>
      <vt:lpstr>SP-Attr</vt:lpstr>
      <vt:lpstr>SAEV-Taxonomy</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João Werther Filho</dc:creator>
  <cp:lastModifiedBy>Joao Werther</cp:lastModifiedBy>
  <dcterms:created xsi:type="dcterms:W3CDTF">2017-11-07T19:58:25Z</dcterms:created>
  <dcterms:modified xsi:type="dcterms:W3CDTF">2019-07-17T13:44:05Z</dcterms:modified>
</cp:coreProperties>
</file>