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c394202bf596c/Desktop/Projects/baseball birthday performances/Performances/"/>
    </mc:Choice>
  </mc:AlternateContent>
  <xr:revisionPtr revIDLastSave="155" documentId="8_{D5A1C5E0-170F-4D94-BB3C-413FD7FC3CDE}" xr6:coauthVersionLast="47" xr6:coauthVersionMax="47" xr10:uidLastSave="{4D5614FA-984D-4FC6-847D-1BC31D45E537}"/>
  <bookViews>
    <workbookView minimized="1" xWindow="1590" yWindow="-390" windowWidth="21600" windowHeight="11385" activeTab="1" xr2:uid="{66FFF6B4-00E4-4792-A44C-AF9D501026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2" l="1"/>
  <c r="K14" i="2" s="1"/>
  <c r="J14" i="2"/>
  <c r="I14" i="2" s="1"/>
  <c r="H14" i="2"/>
  <c r="G14" i="2" s="1"/>
  <c r="F14" i="2"/>
  <c r="C14" i="2"/>
  <c r="B14" i="2"/>
  <c r="K2" i="2"/>
  <c r="K3" i="2"/>
  <c r="K4" i="2"/>
  <c r="K5" i="2"/>
  <c r="K6" i="2"/>
  <c r="K7" i="2"/>
  <c r="K8" i="2"/>
  <c r="K9" i="2"/>
  <c r="K10" i="2"/>
  <c r="K11" i="2"/>
  <c r="K12" i="2"/>
  <c r="K13" i="2"/>
  <c r="I2" i="2"/>
  <c r="I3" i="2"/>
  <c r="I4" i="2"/>
  <c r="I5" i="2"/>
  <c r="I6" i="2"/>
  <c r="I7" i="2"/>
  <c r="I8" i="2"/>
  <c r="I9" i="2"/>
  <c r="I10" i="2"/>
  <c r="I11" i="2"/>
  <c r="I12" i="2"/>
  <c r="I13" i="2"/>
  <c r="G2" i="2"/>
  <c r="G3" i="2"/>
  <c r="G4" i="2"/>
  <c r="G5" i="2"/>
  <c r="G6" i="2"/>
  <c r="G7" i="2"/>
  <c r="G8" i="2"/>
  <c r="G9" i="2"/>
  <c r="G10" i="2"/>
  <c r="G11" i="2"/>
  <c r="G12" i="2"/>
  <c r="G13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E2" i="1"/>
  <c r="E3" i="1"/>
  <c r="E4" i="1"/>
  <c r="E5" i="1"/>
  <c r="E6" i="1"/>
  <c r="E7" i="1"/>
  <c r="E8" i="1"/>
  <c r="E9" i="1"/>
  <c r="E10" i="1"/>
  <c r="E11" i="1"/>
  <c r="E12" i="1"/>
  <c r="E13" i="1"/>
  <c r="D2" i="1"/>
  <c r="D3" i="1"/>
  <c r="D4" i="1"/>
  <c r="D5" i="1"/>
  <c r="D6" i="1"/>
  <c r="D7" i="1"/>
  <c r="D8" i="1"/>
  <c r="D9" i="1"/>
  <c r="D10" i="1"/>
  <c r="D11" i="1"/>
  <c r="D12" i="1"/>
  <c r="D13" i="1"/>
  <c r="L14" i="1"/>
  <c r="J14" i="1"/>
  <c r="H14" i="1"/>
  <c r="F14" i="1"/>
  <c r="C14" i="1"/>
  <c r="B14" i="1"/>
  <c r="E14" i="1" l="1"/>
  <c r="D14" i="1"/>
</calcChain>
</file>

<file path=xl/sharedStrings.xml><?xml version="1.0" encoding="utf-8"?>
<sst xmlns="http://schemas.openxmlformats.org/spreadsheetml/2006/main" count="38" uniqueCount="26">
  <si>
    <t>Innings Pitched</t>
  </si>
  <si>
    <t>Hits Allowed</t>
  </si>
  <si>
    <t>Runs Allowed</t>
  </si>
  <si>
    <t>Home Runs Allowed</t>
  </si>
  <si>
    <t>Walks Allowed</t>
  </si>
  <si>
    <t>Strikeouts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</si>
  <si>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</si>
  <si>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</si>
  <si>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</si>
  <si>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</si>
  <si>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</si>
  <si>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</si>
  <si>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</si>
  <si>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</si>
  <si>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</si>
  <si>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</si>
  <si>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</si>
  <si>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</si>
  <si>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TOTALS</t>
  </si>
  <si>
    <t>Years</t>
  </si>
  <si>
    <t>HA/9</t>
  </si>
  <si>
    <t>ERA</t>
  </si>
  <si>
    <t>HRA/9</t>
  </si>
  <si>
    <t>BBA/9</t>
  </si>
  <si>
    <t>SO/9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</si>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</sst>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EAEDE3"/>
      </left>
      <right style="medium">
        <color rgb="FFEAEDE3"/>
      </right>
      <top/>
      <bottom style="medium">
        <color rgb="FFEAED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4" borderId="3" xfId="0" applyFont="1" applyFill="1" applyBorder="1"/>
    <xf numFmtId="0" fontId="2" fillId="4" borderId="1" xfId="0" applyFont="1" applyFill="1" applyBorder="1" applyAlignment="1">
      <alignment horizontal="center" vertical="top"/>
    </xf>
    <xf numFmtId="0" fontId="4" fillId="0" borderId="0" xfId="0" applyFont="1"/>
    <xf numFmtId="0" fontId="4" fillId="0" borderId="4" xfId="0" applyFont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  <xf numFmtId="0" fontId="4" fillId="6" borderId="4" xfId="0" applyFont="1" applyFill="1" applyBorder="1" applyAlignment="1">
      <alignment horizontal="right" vertic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0BBF5-A962-494C-8B3E-79B5A465495B}" name="Table1" displayName="Table1" ref="A1:L14" totalsRowShown="0" headerRowDxfId="11">
  <autoFilter ref="A1:L14" xr:uid="{CD30BBF5-A962-494C-8B3E-79B5A465495B}"/>
  <tableColumns count="12">
    <tableColumn id="1" xr3:uid="{1EB8CB15-EF58-49EA-A5DA-0A73B973E288}" name="Years"/>
    <tableColumn id="2" xr3:uid="{2A716145-126E-4A38-B0E4-A8AA649919AC}" name="Innings Pitched"/>
    <tableColumn id="3" xr3:uid="{D9260D0F-B3AB-4087-8F72-0DB83E1EC949}" name="Hits Allowed"/>
    <tableColumn id="9" xr3:uid="{6B979075-BF7C-46AE-9E15-84A68A2DEEE4}" name="HA/9" dataDxfId="10">
      <calculatedColumnFormula xml:space="preserve"> (Table1[[#This Row],[Hits Allowed]] * 9 )/Table1[[#This Row],[Innings Pitched]]</calculatedColumnFormula>
    </tableColumn>
    <tableColumn id="10" xr3:uid="{E1EE1AAF-34CA-4216-82F7-7B86849A42DC}" name="ERA" dataDxfId="9">
      <calculatedColumnFormula>(Table1[[#This Row],[Runs Allowed]] * 9) / Table1[[#This Row],[Innings Pitched]]</calculatedColumnFormula>
    </tableColumn>
    <tableColumn id="4" xr3:uid="{4C0A57BC-744F-4B86-88CE-D87408CFAA71}" name="Runs Allowed"/>
    <tableColumn id="11" xr3:uid="{91FE5B5D-F9AF-4563-BCF9-A6C6DC090BF6}" name="HRA/9" dataDxfId="8">
      <calculatedColumnFormula>(Table1[[#This Row],[Home Runs Allowed]] * 9) / Table1[[#This Row],[Innings Pitched]]</calculatedColumnFormula>
    </tableColumn>
    <tableColumn id="5" xr3:uid="{879B9B9C-8740-4024-A7AD-133E182A92E9}" name="Home Runs Allowed"/>
    <tableColumn id="12" xr3:uid="{114DBF3A-B718-4B68-ADFE-73D1BC668BE7}" name="BBA/9" dataDxfId="7">
      <calculatedColumnFormula xml:space="preserve"> (Table1[[#This Row],[Walks Allowed]] * 9) / Table1[[#This Row],[Innings Pitched]]</calculatedColumnFormula>
    </tableColumn>
    <tableColumn id="6" xr3:uid="{98F37BA8-2CA0-4078-954A-D2EAAE3ACF9D}" name="Walks Allowed"/>
    <tableColumn id="13" xr3:uid="{7AC97AD7-3DD0-48E7-93F7-80182028C243}" name="SO/9" dataDxfId="6">
      <calculatedColumnFormula>(Table1[[#This Row],[Strikeouts]]*9)/Table1[[#This Row],[Innings Pitched]]</calculatedColumnFormula>
    </tableColumn>
    <tableColumn id="7" xr3:uid="{C09E3F4E-C84E-4ED3-8916-57D2A2AD5517}" name="Strikeou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71ADA-CFFA-4A85-8BDB-81D4468E6D21}" name="Table2" displayName="Table2" ref="A1:L14" totalsRowShown="0" headerRowDxfId="5">
  <autoFilter ref="A1:L14" xr:uid="{77871ADA-CFFA-4A85-8BDB-81D4468E6D21}"/>
  <tableColumns count="12">
    <tableColumn id="1" xr3:uid="{82BC2C98-40A3-40E1-91CF-7C1014CF7246}" name="Years"/>
    <tableColumn id="2" xr3:uid="{F3115A74-8A39-49D4-9E3E-F72379DFBEDA}" name="Innings Pitched"/>
    <tableColumn id="3" xr3:uid="{7ACED8F7-AA21-46C3-ACC1-EDDC11CB612C}" name="Hits Allowed"/>
    <tableColumn id="4" xr3:uid="{33C8E702-05C9-4EE9-A96D-59CCDF461D80}" name="HA/9" dataDxfId="4">
      <calculatedColumnFormula>(Table2[[#This Row],[Hits Allowed]] * 9) / Table2[[#This Row],[Innings Pitched]]</calculatedColumnFormula>
    </tableColumn>
    <tableColumn id="5" xr3:uid="{6FD52429-C630-4718-84FE-373479EA5CA6}" name="ERA" dataDxfId="3">
      <calculatedColumnFormula>(Table2[[#This Row],[Runs Allowed]] * 9) / Table2[[#This Row],[Innings Pitched]]</calculatedColumnFormula>
    </tableColumn>
    <tableColumn id="6" xr3:uid="{09110384-3C8D-486D-B7B1-B9A870DCB520}" name="Runs Allowed"/>
    <tableColumn id="7" xr3:uid="{B701A060-2517-4772-A358-7997AE023603}" name="HRA/9" dataDxfId="2">
      <calculatedColumnFormula>(Table2[[#This Row],[Home Runs Allowed]] * 9) / Table2[[#This Row],[Innings Pitched]]</calculatedColumnFormula>
    </tableColumn>
    <tableColumn id="8" xr3:uid="{34F81FB5-F2DE-4478-AD6B-552BE669C094}" name="Home Runs Allowed"/>
    <tableColumn id="9" xr3:uid="{542A13DD-845C-4E07-9EDC-0EB052EF5936}" name="BBA/9" dataDxfId="1">
      <calculatedColumnFormula>(Table2[[#This Row],[Walks Allowed]]*9) / Table2[[#This Row],[Innings Pitched]]</calculatedColumnFormula>
    </tableColumn>
    <tableColumn id="10" xr3:uid="{445556D0-0258-4E0B-9AE0-2FA72CF69115}" name="Walks Allowed"/>
    <tableColumn id="11" xr3:uid="{52D82302-6304-4086-858C-3EE0B0DF1A93}" name="SO/9" dataDxfId="0">
      <calculatedColumnFormula>(Table2[[#This Row],[Strikeouts]]*9) / Table2[[#This Row],[Innings Pitched]]</calculatedColumnFormula>
    </tableColumn>
    <tableColumn id="12" xr3:uid="{CB70136F-DD03-49F3-ACEC-FF98898B4E23}" name="Strikeou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11C0-7E57-4D33-8369-476E24BDA289}">
  <dimension ref="A1:L14"/>
  <sheetViews>
    <sheetView workbookViewId="0">
      <selection activeCell="J2" sqref="J2"/>
    </sheetView>
  </sheetViews>
  <sheetFormatPr defaultRowHeight="15" x14ac:dyDescent="0.25"/>
  <cols>
    <col min="2" max="2" width="16.7109375" customWidth="1"/>
    <col min="3" max="5" width="14.42578125" customWidth="1"/>
    <col min="6" max="6" width="15.28515625" customWidth="1"/>
    <col min="7" max="7" width="21" customWidth="1"/>
    <col min="8" max="8" width="16.42578125" customWidth="1"/>
    <col min="9" max="9" width="12.140625" customWidth="1"/>
    <col min="10" max="10" width="20" bestFit="1" customWidth="1"/>
    <col min="11" max="11" width="20" customWidth="1"/>
    <col min="12" max="12" width="14.5703125" bestFit="1" customWidth="1"/>
  </cols>
  <sheetData>
    <row r="1" spans="1:12" x14ac:dyDescent="0.25">
      <c r="A1" t="s">
        <v>19</v>
      </c>
      <c r="B1" s="1" t="s">
        <v>0</v>
      </c>
      <c r="C1" s="1" t="s">
        <v>1</v>
      </c>
      <c r="D1" s="1" t="s">
        <v>20</v>
      </c>
      <c r="E1" s="1" t="s">
        <v>21</v>
      </c>
      <c r="F1" s="1" t="s">
        <v>2</v>
      </c>
      <c r="G1" s="1" t="s">
        <v>22</v>
      </c>
      <c r="H1" s="1" t="s">
        <v>3</v>
      </c>
      <c r="I1" s="1" t="s">
        <v>23</v>
      </c>
      <c r="J1" s="1" t="s">
        <v>4</v>
      </c>
      <c r="K1" s="1" t="s">
        <v>24</v>
      </c>
      <c r="L1" s="1" t="s">
        <v>5</v>
      </c>
    </row>
    <row r="2" spans="1:12" x14ac:dyDescent="0.25">
      <c r="A2" s="2" t="s">
        <v>6</v>
      </c>
      <c r="B2">
        <v>14.5</v>
      </c>
      <c r="C2">
        <v>19</v>
      </c>
      <c r="D2">
        <f xml:space="preserve"> (Table1[[#This Row],[Hits Allowed]] * 9 )/Table1[[#This Row],[Innings Pitched]]</f>
        <v>11.793103448275861</v>
      </c>
      <c r="E2">
        <f>(Table1[[#This Row],[Runs Allowed]] * 9) / Table1[[#This Row],[Innings Pitched]]</f>
        <v>7.4482758620689653</v>
      </c>
      <c r="F2">
        <v>12</v>
      </c>
      <c r="G2">
        <f>(Table1[[#This Row],[Home Runs Allowed]] * 9) / Table1[[#This Row],[Innings Pitched]]</f>
        <v>1.8620689655172413</v>
      </c>
      <c r="H2">
        <v>3</v>
      </c>
      <c r="I2">
        <f xml:space="preserve"> (Table1[[#This Row],[Walks Allowed]] * 9) / Table1[[#This Row],[Innings Pitched]]</f>
        <v>4.3448275862068968</v>
      </c>
      <c r="J2">
        <v>7</v>
      </c>
      <c r="K2">
        <f>(Table1[[#This Row],[Strikeouts]]*9)/Table1[[#This Row],[Innings Pitched]]</f>
        <v>8.068965517241379</v>
      </c>
      <c r="L2">
        <v>13</v>
      </c>
    </row>
    <row r="3" spans="1:12" x14ac:dyDescent="0.25">
      <c r="A3" s="3" t="s">
        <v>7</v>
      </c>
      <c r="B3">
        <v>22.2</v>
      </c>
      <c r="C3">
        <v>22</v>
      </c>
      <c r="D3">
        <f xml:space="preserve"> (Table1[[#This Row],[Hits Allowed]] * 9 )/Table1[[#This Row],[Innings Pitched]]</f>
        <v>8.9189189189189193</v>
      </c>
      <c r="E3">
        <f>(Table1[[#This Row],[Runs Allowed]] * 9) / Table1[[#This Row],[Innings Pitched]]</f>
        <v>3.2432432432432434</v>
      </c>
      <c r="F3">
        <v>8</v>
      </c>
      <c r="G3">
        <f>(Table1[[#This Row],[Home Runs Allowed]] * 9) / Table1[[#This Row],[Innings Pitched]]</f>
        <v>0.40540540540540543</v>
      </c>
      <c r="H3">
        <v>1</v>
      </c>
      <c r="I3">
        <f xml:space="preserve"> (Table1[[#This Row],[Walks Allowed]] * 9) / Table1[[#This Row],[Innings Pitched]]</f>
        <v>2.0270270270270272</v>
      </c>
      <c r="J3">
        <v>5</v>
      </c>
      <c r="K3">
        <f>(Table1[[#This Row],[Strikeouts]]*9)/Table1[[#This Row],[Innings Pitched]]</f>
        <v>7.7027027027027026</v>
      </c>
      <c r="L3">
        <v>19</v>
      </c>
    </row>
    <row r="4" spans="1:12" x14ac:dyDescent="0.25">
      <c r="A4" s="2" t="s">
        <v>8</v>
      </c>
      <c r="B4">
        <v>10.199999999999999</v>
      </c>
      <c r="C4">
        <v>7</v>
      </c>
      <c r="D4">
        <f xml:space="preserve"> (Table1[[#This Row],[Hits Allowed]] * 9 )/Table1[[#This Row],[Innings Pitched]]</f>
        <v>6.1764705882352944</v>
      </c>
      <c r="E4">
        <f>(Table1[[#This Row],[Runs Allowed]] * 9) / Table1[[#This Row],[Innings Pitched]]</f>
        <v>5.2941176470588243</v>
      </c>
      <c r="F4">
        <v>6</v>
      </c>
      <c r="G4">
        <f>(Table1[[#This Row],[Home Runs Allowed]] * 9) / Table1[[#This Row],[Innings Pitched]]</f>
        <v>0.88235294117647067</v>
      </c>
      <c r="H4">
        <v>1</v>
      </c>
      <c r="I4">
        <f xml:space="preserve"> (Table1[[#This Row],[Walks Allowed]] * 9) / Table1[[#This Row],[Innings Pitched]]</f>
        <v>4.4117647058823533</v>
      </c>
      <c r="J4">
        <v>5</v>
      </c>
      <c r="K4">
        <f>(Table1[[#This Row],[Strikeouts]]*9)/Table1[[#This Row],[Innings Pitched]]</f>
        <v>7.9411764705882355</v>
      </c>
      <c r="L4">
        <v>9</v>
      </c>
    </row>
    <row r="5" spans="1:12" x14ac:dyDescent="0.25">
      <c r="A5" s="3" t="s">
        <v>9</v>
      </c>
      <c r="B5">
        <v>12.6</v>
      </c>
      <c r="C5">
        <v>16</v>
      </c>
      <c r="D5">
        <f xml:space="preserve"> (Table1[[#This Row],[Hits Allowed]] * 9 )/Table1[[#This Row],[Innings Pitched]]</f>
        <v>11.428571428571429</v>
      </c>
      <c r="E5">
        <f>(Table1[[#This Row],[Runs Allowed]] * 9) / Table1[[#This Row],[Innings Pitched]]</f>
        <v>7.8571428571428577</v>
      </c>
      <c r="F5">
        <v>11</v>
      </c>
      <c r="G5">
        <f>(Table1[[#This Row],[Home Runs Allowed]] * 9) / Table1[[#This Row],[Innings Pitched]]</f>
        <v>1.4285714285714286</v>
      </c>
      <c r="H5">
        <v>2</v>
      </c>
      <c r="I5">
        <f xml:space="preserve"> (Table1[[#This Row],[Walks Allowed]] * 9) / Table1[[#This Row],[Innings Pitched]]</f>
        <v>2.8571428571428572</v>
      </c>
      <c r="J5">
        <v>4</v>
      </c>
      <c r="K5">
        <f>(Table1[[#This Row],[Strikeouts]]*9)/Table1[[#This Row],[Innings Pitched]]</f>
        <v>6.4285714285714288</v>
      </c>
      <c r="L5">
        <v>9</v>
      </c>
    </row>
    <row r="6" spans="1:12" x14ac:dyDescent="0.25">
      <c r="A6" s="2" t="s">
        <v>10</v>
      </c>
      <c r="B6">
        <v>32.200000000000003</v>
      </c>
      <c r="C6">
        <v>29</v>
      </c>
      <c r="D6">
        <f xml:space="preserve"> (Table1[[#This Row],[Hits Allowed]] * 9 )/Table1[[#This Row],[Innings Pitched]]</f>
        <v>8.1055900621118013</v>
      </c>
      <c r="E6">
        <f>(Table1[[#This Row],[Runs Allowed]] * 9) / Table1[[#This Row],[Innings Pitched]]</f>
        <v>3.6335403726708071</v>
      </c>
      <c r="F6">
        <v>13</v>
      </c>
      <c r="G6">
        <f>(Table1[[#This Row],[Home Runs Allowed]] * 9) / Table1[[#This Row],[Innings Pitched]]</f>
        <v>1.1180124223602483</v>
      </c>
      <c r="H6">
        <v>4</v>
      </c>
      <c r="I6">
        <f xml:space="preserve"> (Table1[[#This Row],[Walks Allowed]] * 9) / Table1[[#This Row],[Innings Pitched]]</f>
        <v>2.5155279503105588</v>
      </c>
      <c r="J6">
        <v>9</v>
      </c>
      <c r="K6">
        <f>(Table1[[#This Row],[Strikeouts]]*9)/Table1[[#This Row],[Innings Pitched]]</f>
        <v>6.9875776397515521</v>
      </c>
      <c r="L6">
        <v>25</v>
      </c>
    </row>
    <row r="7" spans="1:12" x14ac:dyDescent="0.25">
      <c r="A7" s="3" t="s">
        <v>11</v>
      </c>
      <c r="B7">
        <v>17.399999999999999</v>
      </c>
      <c r="C7">
        <v>24</v>
      </c>
      <c r="D7">
        <f xml:space="preserve"> (Table1[[#This Row],[Hits Allowed]] * 9 )/Table1[[#This Row],[Innings Pitched]]</f>
        <v>12.413793103448278</v>
      </c>
      <c r="E7">
        <f>(Table1[[#This Row],[Runs Allowed]] * 9) / Table1[[#This Row],[Innings Pitched]]</f>
        <v>1.5517241379310347</v>
      </c>
      <c r="F7">
        <v>3</v>
      </c>
      <c r="G7">
        <f>(Table1[[#This Row],[Home Runs Allowed]] * 9) / Table1[[#This Row],[Innings Pitched]]</f>
        <v>1.0344827586206897</v>
      </c>
      <c r="H7">
        <v>2</v>
      </c>
      <c r="I7">
        <f xml:space="preserve"> (Table1[[#This Row],[Walks Allowed]] * 9) / Table1[[#This Row],[Innings Pitched]]</f>
        <v>2.0689655172413794</v>
      </c>
      <c r="J7">
        <v>4</v>
      </c>
      <c r="K7">
        <f>(Table1[[#This Row],[Strikeouts]]*9)/Table1[[#This Row],[Innings Pitched]]</f>
        <v>8.2758620689655178</v>
      </c>
      <c r="L7">
        <v>16</v>
      </c>
    </row>
    <row r="8" spans="1:12" x14ac:dyDescent="0.25">
      <c r="A8" s="2" t="s">
        <v>12</v>
      </c>
      <c r="B8">
        <v>30.1</v>
      </c>
      <c r="C8">
        <v>21</v>
      </c>
      <c r="D8">
        <f xml:space="preserve"> (Table1[[#This Row],[Hits Allowed]] * 9 )/Table1[[#This Row],[Innings Pitched]]</f>
        <v>6.2790697674418601</v>
      </c>
      <c r="E8">
        <f>(Table1[[#This Row],[Runs Allowed]] * 9) / Table1[[#This Row],[Innings Pitched]]</f>
        <v>2.0930232558139532</v>
      </c>
      <c r="F8">
        <v>7</v>
      </c>
      <c r="G8">
        <f>(Table1[[#This Row],[Home Runs Allowed]] * 9) / Table1[[#This Row],[Innings Pitched]]</f>
        <v>0.59800664451827235</v>
      </c>
      <c r="H8">
        <v>2</v>
      </c>
      <c r="I8">
        <f xml:space="preserve"> (Table1[[#This Row],[Walks Allowed]] * 9) / Table1[[#This Row],[Innings Pitched]]</f>
        <v>3.8870431893687707</v>
      </c>
      <c r="J8">
        <v>13</v>
      </c>
      <c r="K8">
        <f>(Table1[[#This Row],[Strikeouts]]*9)/Table1[[#This Row],[Innings Pitched]]</f>
        <v>8.0730897009966771</v>
      </c>
      <c r="L8">
        <v>27</v>
      </c>
    </row>
    <row r="9" spans="1:12" x14ac:dyDescent="0.25">
      <c r="A9" s="3" t="s">
        <v>13</v>
      </c>
      <c r="B9">
        <v>20.6</v>
      </c>
      <c r="C9">
        <v>24</v>
      </c>
      <c r="D9">
        <f xml:space="preserve"> (Table1[[#This Row],[Hits Allowed]] * 9 )/Table1[[#This Row],[Innings Pitched]]</f>
        <v>10.485436893203882</v>
      </c>
      <c r="E9">
        <f>(Table1[[#This Row],[Runs Allowed]] * 9) / Table1[[#This Row],[Innings Pitched]]</f>
        <v>5.6796116504854366</v>
      </c>
      <c r="F9">
        <v>13</v>
      </c>
      <c r="G9">
        <f>(Table1[[#This Row],[Home Runs Allowed]] * 9) / Table1[[#This Row],[Innings Pitched]]</f>
        <v>0</v>
      </c>
      <c r="H9">
        <v>0</v>
      </c>
      <c r="I9">
        <f xml:space="preserve"> (Table1[[#This Row],[Walks Allowed]] * 9) / Table1[[#This Row],[Innings Pitched]]</f>
        <v>3.9320388349514559</v>
      </c>
      <c r="J9">
        <v>9</v>
      </c>
      <c r="K9">
        <f>(Table1[[#This Row],[Strikeouts]]*9)/Table1[[#This Row],[Innings Pitched]]</f>
        <v>11.796116504854368</v>
      </c>
      <c r="L9">
        <v>27</v>
      </c>
    </row>
    <row r="10" spans="1:12" x14ac:dyDescent="0.25">
      <c r="A10" s="2" t="s">
        <v>14</v>
      </c>
      <c r="B10">
        <v>56.400000000000013</v>
      </c>
      <c r="C10">
        <v>72</v>
      </c>
      <c r="D10">
        <f xml:space="preserve"> (Table1[[#This Row],[Hits Allowed]] * 9 )/Table1[[#This Row],[Innings Pitched]]</f>
        <v>11.489361702127656</v>
      </c>
      <c r="E10">
        <f>(Table1[[#This Row],[Runs Allowed]] * 9) / Table1[[#This Row],[Innings Pitched]]</f>
        <v>7.8191489361702109</v>
      </c>
      <c r="F10">
        <v>49</v>
      </c>
      <c r="G10">
        <f>(Table1[[#This Row],[Home Runs Allowed]] * 9) / Table1[[#This Row],[Innings Pitched]]</f>
        <v>2.393617021276595</v>
      </c>
      <c r="H10">
        <v>15</v>
      </c>
      <c r="I10">
        <f xml:space="preserve"> (Table1[[#This Row],[Walks Allowed]] * 9) / Table1[[#This Row],[Innings Pitched]]</f>
        <v>3.6702127659574462</v>
      </c>
      <c r="J10">
        <v>23</v>
      </c>
      <c r="K10">
        <f>(Table1[[#This Row],[Strikeouts]]*9)/Table1[[#This Row],[Innings Pitched]]</f>
        <v>11.170212765957444</v>
      </c>
      <c r="L10">
        <v>70</v>
      </c>
    </row>
    <row r="11" spans="1:12" x14ac:dyDescent="0.25">
      <c r="A11" s="3" t="s">
        <v>15</v>
      </c>
      <c r="B11">
        <v>18.3</v>
      </c>
      <c r="C11">
        <v>23</v>
      </c>
      <c r="D11">
        <f xml:space="preserve"> (Table1[[#This Row],[Hits Allowed]] * 9 )/Table1[[#This Row],[Innings Pitched]]</f>
        <v>11.311475409836065</v>
      </c>
      <c r="E11">
        <f>(Table1[[#This Row],[Runs Allowed]] * 9) / Table1[[#This Row],[Innings Pitched]]</f>
        <v>9.3442622950819665</v>
      </c>
      <c r="F11">
        <v>19</v>
      </c>
      <c r="G11">
        <f>(Table1[[#This Row],[Home Runs Allowed]] * 9) / Table1[[#This Row],[Innings Pitched]]</f>
        <v>2.9508196721311473</v>
      </c>
      <c r="H11">
        <v>6</v>
      </c>
      <c r="I11">
        <f xml:space="preserve"> (Table1[[#This Row],[Walks Allowed]] * 9) / Table1[[#This Row],[Innings Pitched]]</f>
        <v>6.3934426229508192</v>
      </c>
      <c r="J11">
        <v>13</v>
      </c>
      <c r="K11">
        <f>(Table1[[#This Row],[Strikeouts]]*9)/Table1[[#This Row],[Innings Pitched]]</f>
        <v>11.311475409836065</v>
      </c>
      <c r="L11">
        <v>23</v>
      </c>
    </row>
    <row r="12" spans="1:12" x14ac:dyDescent="0.25">
      <c r="A12" s="2" t="s">
        <v>16</v>
      </c>
      <c r="B12">
        <v>24.6</v>
      </c>
      <c r="C12">
        <v>32</v>
      </c>
      <c r="D12">
        <f xml:space="preserve"> (Table1[[#This Row],[Hits Allowed]] * 9 )/Table1[[#This Row],[Innings Pitched]]</f>
        <v>11.707317073170731</v>
      </c>
      <c r="E12">
        <f>(Table1[[#This Row],[Runs Allowed]] * 9) / Table1[[#This Row],[Innings Pitched]]</f>
        <v>6.9512195121951219</v>
      </c>
      <c r="F12">
        <v>19</v>
      </c>
      <c r="G12">
        <f>(Table1[[#This Row],[Home Runs Allowed]] * 9) / Table1[[#This Row],[Innings Pitched]]</f>
        <v>2.1951219512195119</v>
      </c>
      <c r="H12">
        <v>6</v>
      </c>
      <c r="I12">
        <f xml:space="preserve"> (Table1[[#This Row],[Walks Allowed]] * 9) / Table1[[#This Row],[Innings Pitched]]</f>
        <v>4.7560975609756095</v>
      </c>
      <c r="J12">
        <v>13</v>
      </c>
      <c r="K12">
        <f>(Table1[[#This Row],[Strikeouts]]*9)/Table1[[#This Row],[Innings Pitched]]</f>
        <v>11.341463414634145</v>
      </c>
      <c r="L12">
        <v>31</v>
      </c>
    </row>
    <row r="13" spans="1:12" x14ac:dyDescent="0.25">
      <c r="A13" s="3" t="s">
        <v>17</v>
      </c>
      <c r="B13">
        <v>48.600000000000009</v>
      </c>
      <c r="C13">
        <v>41</v>
      </c>
      <c r="D13">
        <f xml:space="preserve"> (Table1[[#This Row],[Hits Allowed]] * 9 )/Table1[[#This Row],[Innings Pitched]]</f>
        <v>7.5925925925925917</v>
      </c>
      <c r="E13">
        <f>(Table1[[#This Row],[Runs Allowed]] * 9) / Table1[[#This Row],[Innings Pitched]]</f>
        <v>3.7037037037037033</v>
      </c>
      <c r="F13">
        <v>20</v>
      </c>
      <c r="G13">
        <f>(Table1[[#This Row],[Home Runs Allowed]] * 9) / Table1[[#This Row],[Innings Pitched]]</f>
        <v>0.18518518518518515</v>
      </c>
      <c r="H13">
        <v>1</v>
      </c>
      <c r="I13">
        <f xml:space="preserve"> (Table1[[#This Row],[Walks Allowed]] * 9) / Table1[[#This Row],[Innings Pitched]]</f>
        <v>3.1481481481481475</v>
      </c>
      <c r="J13">
        <v>17</v>
      </c>
      <c r="K13">
        <f>(Table1[[#This Row],[Strikeouts]]*9)/Table1[[#This Row],[Innings Pitched]]</f>
        <v>9.8148148148148131</v>
      </c>
      <c r="L13">
        <v>53</v>
      </c>
    </row>
    <row r="14" spans="1:12" x14ac:dyDescent="0.25">
      <c r="A14" s="4" t="s">
        <v>18</v>
      </c>
      <c r="B14">
        <f t="shared" ref="B14:L14" si="0">SUM(B2:B13)</f>
        <v>307.70000000000005</v>
      </c>
      <c r="C14">
        <f t="shared" si="0"/>
        <v>330</v>
      </c>
      <c r="D14">
        <f xml:space="preserve"> (Table1[[#This Row],[Hits Allowed]] * 9 )/Table1[[#This Row],[Innings Pitched]]</f>
        <v>9.6522586935326604</v>
      </c>
      <c r="E14">
        <f>(Table1[[#This Row],[Runs Allowed]] * 9) / Table1[[#This Row],[Innings Pitched]]</f>
        <v>5.2648683782905419</v>
      </c>
      <c r="F14">
        <f t="shared" si="0"/>
        <v>180</v>
      </c>
      <c r="G14">
        <f>(Table1[[#This Row],[Home Runs Allowed]] * 9) / Table1[[#This Row],[Innings Pitched]]</f>
        <v>1.2577185570360738</v>
      </c>
      <c r="H14">
        <f t="shared" si="0"/>
        <v>43</v>
      </c>
      <c r="I14">
        <f xml:space="preserve"> (Table1[[#This Row],[Walks Allowed]] * 9) / Table1[[#This Row],[Innings Pitched]]</f>
        <v>3.5684107897302564</v>
      </c>
      <c r="J14">
        <f t="shared" si="0"/>
        <v>122</v>
      </c>
      <c r="K14">
        <f>(Table1[[#This Row],[Strikeouts]]*9)/Table1[[#This Row],[Innings Pitched]]</f>
        <v>9.4182645433864138</v>
      </c>
      <c r="L14">
        <f t="shared" si="0"/>
        <v>322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1B5A-0FEB-4900-B16D-6AE61675656C}">
  <dimension ref="A1:L14"/>
  <sheetViews>
    <sheetView tabSelected="1" workbookViewId="0">
      <selection activeCell="L15" sqref="L15"/>
    </sheetView>
  </sheetViews>
  <sheetFormatPr defaultRowHeight="15" x14ac:dyDescent="0.25"/>
  <cols>
    <col min="2" max="2" width="16.7109375" customWidth="1"/>
    <col min="3" max="3" width="14.42578125" customWidth="1"/>
    <col min="4" max="4" width="7.5703125" customWidth="1"/>
    <col min="6" max="6" width="15.28515625" customWidth="1"/>
    <col min="8" max="8" width="21" customWidth="1"/>
    <col min="10" max="10" width="16.42578125" customWidth="1"/>
    <col min="12" max="12" width="12.140625" customWidth="1"/>
  </cols>
  <sheetData>
    <row r="1" spans="1:12" x14ac:dyDescent="0.25">
      <c r="A1" s="5" t="s">
        <v>19</v>
      </c>
      <c r="B1" s="6" t="s">
        <v>0</v>
      </c>
      <c r="C1" s="6" t="s">
        <v>1</v>
      </c>
      <c r="D1" s="6" t="s">
        <v>20</v>
      </c>
      <c r="E1" s="6" t="s">
        <v>21</v>
      </c>
      <c r="F1" s="6" t="s">
        <v>2</v>
      </c>
      <c r="G1" s="6" t="s">
        <v>22</v>
      </c>
      <c r="H1" s="6" t="s">
        <v>3</v>
      </c>
      <c r="I1" s="6" t="s">
        <v>23</v>
      </c>
      <c r="J1" s="6" t="s">
        <v>4</v>
      </c>
      <c r="K1" s="6" t="s">
        <v>24</v>
      </c>
      <c r="L1" s="6" t="s">
        <v>5</v>
      </c>
    </row>
    <row r="2" spans="1:12" x14ac:dyDescent="0.25">
      <c r="A2">
        <v>2011</v>
      </c>
      <c r="B2" s="7">
        <v>43527.3</v>
      </c>
      <c r="C2" s="7">
        <v>42267</v>
      </c>
      <c r="D2">
        <f>(Table2[[#This Row],[Hits Allowed]] * 9) / Table2[[#This Row],[Innings Pitched]]</f>
        <v>8.7394118174111419</v>
      </c>
      <c r="E2">
        <f>(Table2[[#This Row],[Runs Allowed]] * 9) / Table2[[#This Row],[Innings Pitched]]</f>
        <v>4.3024033192961655</v>
      </c>
      <c r="F2" s="7">
        <v>20808</v>
      </c>
      <c r="G2">
        <f>(Table2[[#This Row],[Home Runs Allowed]] * 9) / Table2[[#This Row],[Innings Pitched]]</f>
        <v>0.9412024177929712</v>
      </c>
      <c r="H2" s="7">
        <v>4552</v>
      </c>
      <c r="I2">
        <f>(Table2[[#This Row],[Walks Allowed]]*9) / Table2[[#This Row],[Innings Pitched]]</f>
        <v>3.1052236182809407</v>
      </c>
      <c r="J2" s="7">
        <v>15018</v>
      </c>
      <c r="K2">
        <f>(Table2[[#This Row],[Strikeouts]]*9) / Table2[[#This Row],[Innings Pitched]]</f>
        <v>7.1309729755808418</v>
      </c>
      <c r="L2" s="7">
        <v>34488</v>
      </c>
    </row>
    <row r="3" spans="1:12" ht="15.75" thickBot="1" x14ac:dyDescent="0.3">
      <c r="A3">
        <v>2012</v>
      </c>
      <c r="B3" s="7">
        <v>43355.3</v>
      </c>
      <c r="C3" s="7">
        <v>42063</v>
      </c>
      <c r="D3">
        <f>(Table2[[#This Row],[Hits Allowed]] * 9) / Table2[[#This Row],[Innings Pitched]]</f>
        <v>8.7317352203767467</v>
      </c>
      <c r="E3">
        <f>(Table2[[#This Row],[Runs Allowed]] * 9) / Table2[[#This Row],[Innings Pitched]]</f>
        <v>4.3628575975716926</v>
      </c>
      <c r="F3" s="7">
        <v>21017</v>
      </c>
      <c r="G3">
        <f>(Table2[[#This Row],[Home Runs Allowed]] * 9) / Table2[[#This Row],[Innings Pitched]]</f>
        <v>1.0242346379796703</v>
      </c>
      <c r="H3" s="7">
        <v>4934</v>
      </c>
      <c r="I3">
        <f>(Table2[[#This Row],[Walks Allowed]]*9) / Table2[[#This Row],[Innings Pitched]]</f>
        <v>3.0533983157768483</v>
      </c>
      <c r="J3" s="7">
        <v>14709</v>
      </c>
      <c r="K3">
        <f>(Table2[[#This Row],[Strikeouts]]*9) / Table2[[#This Row],[Innings Pitched]]</f>
        <v>7.56156686725729</v>
      </c>
      <c r="L3" s="9">
        <v>36426</v>
      </c>
    </row>
    <row r="4" spans="1:12" x14ac:dyDescent="0.25">
      <c r="A4">
        <v>2013</v>
      </c>
      <c r="B4" s="7">
        <v>43653.3</v>
      </c>
      <c r="C4" s="7">
        <v>42093</v>
      </c>
      <c r="D4">
        <f>(Table2[[#This Row],[Hits Allowed]] * 9) / Table2[[#This Row],[Innings Pitched]]</f>
        <v>8.6783129797747236</v>
      </c>
      <c r="E4">
        <f>(Table2[[#This Row],[Runs Allowed]] * 9) / Table2[[#This Row],[Innings Pitched]]</f>
        <v>4.1759729504985872</v>
      </c>
      <c r="F4" s="7">
        <v>20255</v>
      </c>
      <c r="G4">
        <f>(Table2[[#This Row],[Home Runs Allowed]] * 9) / Table2[[#This Row],[Innings Pitched]]</f>
        <v>0.96095827806832468</v>
      </c>
      <c r="H4" s="7">
        <v>4661</v>
      </c>
      <c r="I4">
        <f>(Table2[[#This Row],[Walks Allowed]]*9) / Table2[[#This Row],[Innings Pitched]]</f>
        <v>3.0183285112465721</v>
      </c>
      <c r="J4" s="7">
        <v>14640</v>
      </c>
      <c r="K4">
        <f>(Table2[[#This Row],[Strikeouts]]*9) / Table2[[#This Row],[Innings Pitched]]</f>
        <v>7.5684999759468354</v>
      </c>
      <c r="L4" s="7">
        <v>36710</v>
      </c>
    </row>
    <row r="5" spans="1:12" x14ac:dyDescent="0.25">
      <c r="A5">
        <v>2014</v>
      </c>
      <c r="B5" s="7">
        <v>43613.599999999999</v>
      </c>
      <c r="C5" s="7">
        <v>41595</v>
      </c>
      <c r="D5">
        <f>(Table2[[#This Row],[Hits Allowed]] * 9) / Table2[[#This Row],[Innings Pitched]]</f>
        <v>8.5834464478969874</v>
      </c>
      <c r="E5">
        <f>(Table2[[#This Row],[Runs Allowed]] * 9) / Table2[[#This Row],[Innings Pitched]]</f>
        <v>4.0778335198195057</v>
      </c>
      <c r="F5" s="7">
        <v>19761</v>
      </c>
      <c r="G5">
        <f>(Table2[[#This Row],[Home Runs Allowed]] * 9) / Table2[[#This Row],[Innings Pitched]]</f>
        <v>0.86381312251224396</v>
      </c>
      <c r="H5" s="7">
        <v>4186</v>
      </c>
      <c r="I5">
        <f>(Table2[[#This Row],[Walks Allowed]]*9) / Table2[[#This Row],[Innings Pitched]]</f>
        <v>2.8931342517013041</v>
      </c>
      <c r="J5" s="7">
        <v>14020</v>
      </c>
      <c r="K5">
        <f>(Table2[[#This Row],[Strikeouts]]*9) / Table2[[#This Row],[Innings Pitched]]</f>
        <v>7.726236770181778</v>
      </c>
      <c r="L5" s="7">
        <v>37441</v>
      </c>
    </row>
    <row r="6" spans="1:12" x14ac:dyDescent="0.25">
      <c r="A6">
        <v>2015</v>
      </c>
      <c r="B6" s="7">
        <v>43407.6</v>
      </c>
      <c r="C6" s="7">
        <v>42106</v>
      </c>
      <c r="D6">
        <f>(Table2[[#This Row],[Hits Allowed]] * 9) / Table2[[#This Row],[Innings Pitched]]</f>
        <v>8.7301302076134135</v>
      </c>
      <c r="E6">
        <f>(Table2[[#This Row],[Runs Allowed]] * 9) / Table2[[#This Row],[Innings Pitched]]</f>
        <v>4.2808862964089238</v>
      </c>
      <c r="F6" s="7">
        <v>20647</v>
      </c>
      <c r="G6">
        <f>(Table2[[#This Row],[Home Runs Allowed]] * 9) / Table2[[#This Row],[Innings Pitched]]</f>
        <v>1.0178171564426506</v>
      </c>
      <c r="H6" s="7">
        <v>4909</v>
      </c>
      <c r="I6">
        <f>(Table2[[#This Row],[Walks Allowed]]*9) / Table2[[#This Row],[Innings Pitched]]</f>
        <v>2.9178530948497499</v>
      </c>
      <c r="J6" s="7">
        <v>14073</v>
      </c>
      <c r="K6">
        <f>(Table2[[#This Row],[Strikeouts]]*9) / Table2[[#This Row],[Innings Pitched]]</f>
        <v>7.763939955215216</v>
      </c>
      <c r="L6" s="7">
        <v>37446</v>
      </c>
    </row>
    <row r="7" spans="1:12" x14ac:dyDescent="0.25">
      <c r="A7">
        <v>2016</v>
      </c>
      <c r="B7" s="7">
        <v>43306.3</v>
      </c>
      <c r="C7" s="7">
        <v>42276</v>
      </c>
      <c r="D7">
        <f>(Table2[[#This Row],[Hits Allowed]] * 9) / Table2[[#This Row],[Innings Pitched]]</f>
        <v>8.7858810380937644</v>
      </c>
      <c r="E7">
        <f>(Table2[[#This Row],[Runs Allowed]] * 9) / Table2[[#This Row],[Innings Pitched]]</f>
        <v>4.5188806247589843</v>
      </c>
      <c r="F7" s="7">
        <v>21744</v>
      </c>
      <c r="G7">
        <f>(Table2[[#This Row],[Home Runs Allowed]] * 9) / Table2[[#This Row],[Innings Pitched]]</f>
        <v>1.1658811766417356</v>
      </c>
      <c r="H7" s="7">
        <v>5610</v>
      </c>
      <c r="I7">
        <f>(Table2[[#This Row],[Walks Allowed]]*9) / Table2[[#This Row],[Innings Pitched]]</f>
        <v>3.1356176814920689</v>
      </c>
      <c r="J7" s="7">
        <v>15088</v>
      </c>
      <c r="K7">
        <f>(Table2[[#This Row],[Strikeouts]]*9) / Table2[[#This Row],[Innings Pitched]]</f>
        <v>8.1013155129854084</v>
      </c>
      <c r="L7" s="7">
        <v>38982</v>
      </c>
    </row>
    <row r="8" spans="1:12" ht="15.75" thickBot="1" x14ac:dyDescent="0.3">
      <c r="A8">
        <v>2017</v>
      </c>
      <c r="B8" s="7">
        <v>43257</v>
      </c>
      <c r="C8" s="8">
        <v>42215</v>
      </c>
      <c r="D8">
        <f>(Table2[[#This Row],[Hits Allowed]] * 9) / Table2[[#This Row],[Innings Pitched]]</f>
        <v>8.7832027186351347</v>
      </c>
      <c r="E8">
        <f>(Table2[[#This Row],[Runs Allowed]] * 9) / Table2[[#This Row],[Innings Pitched]]</f>
        <v>4.6983840765656426</v>
      </c>
      <c r="F8" s="7">
        <v>22582</v>
      </c>
      <c r="G8">
        <f>(Table2[[#This Row],[Home Runs Allowed]] * 9) / Table2[[#This Row],[Innings Pitched]]</f>
        <v>1.2701990429294681</v>
      </c>
      <c r="H8" s="7">
        <v>6105</v>
      </c>
      <c r="I8">
        <f>(Table2[[#This Row],[Walks Allowed]]*9) / Table2[[#This Row],[Innings Pitched]]</f>
        <v>3.2933629239198279</v>
      </c>
      <c r="J8" s="7">
        <v>15829</v>
      </c>
      <c r="K8">
        <f>(Table2[[#This Row],[Strikeouts]]*9) / Table2[[#This Row],[Innings Pitched]]</f>
        <v>8.3439905680005548</v>
      </c>
      <c r="L8" s="7">
        <v>40104</v>
      </c>
    </row>
    <row r="9" spans="1:12" x14ac:dyDescent="0.25">
      <c r="A9">
        <v>2018</v>
      </c>
      <c r="B9" s="7">
        <v>43489</v>
      </c>
      <c r="C9" s="7">
        <v>41018</v>
      </c>
      <c r="D9">
        <f>(Table2[[#This Row],[Hits Allowed]] * 9) / Table2[[#This Row],[Innings Pitched]]</f>
        <v>8.4886293085607853</v>
      </c>
      <c r="E9">
        <f>(Table2[[#This Row],[Runs Allowed]] * 9) / Table2[[#This Row],[Innings Pitched]]</f>
        <v>4.4763043528248518</v>
      </c>
      <c r="F9" s="7">
        <v>21630</v>
      </c>
      <c r="G9">
        <f>(Table2[[#This Row],[Home Runs Allowed]] * 9) / Table2[[#This Row],[Innings Pitched]]</f>
        <v>1.1558095150497827</v>
      </c>
      <c r="H9" s="7">
        <v>5585</v>
      </c>
      <c r="I9">
        <f>(Table2[[#This Row],[Walks Allowed]]*9) / Table2[[#This Row],[Innings Pitched]]</f>
        <v>3.2462001885534275</v>
      </c>
      <c r="J9" s="7">
        <v>15686</v>
      </c>
      <c r="K9">
        <f>(Table2[[#This Row],[Strikeouts]]*9) / Table2[[#This Row],[Innings Pitched]]</f>
        <v>8.5277426475660505</v>
      </c>
      <c r="L9" s="7">
        <v>41207</v>
      </c>
    </row>
    <row r="10" spans="1:12" x14ac:dyDescent="0.25">
      <c r="A10">
        <v>2019</v>
      </c>
      <c r="B10" s="7">
        <v>43423.3</v>
      </c>
      <c r="C10" s="7">
        <v>42039</v>
      </c>
      <c r="D10">
        <f>(Table2[[#This Row],[Hits Allowed]] * 9) / Table2[[#This Row],[Innings Pitched]]</f>
        <v>8.7130872135466433</v>
      </c>
      <c r="E10">
        <f>(Table2[[#This Row],[Runs Allowed]] * 9) / Table2[[#This Row],[Innings Pitched]]</f>
        <v>4.8638173515140481</v>
      </c>
      <c r="F10" s="7">
        <v>23467</v>
      </c>
      <c r="G10">
        <f>(Table2[[#This Row],[Home Runs Allowed]] * 9) / Table2[[#This Row],[Innings Pitched]]</f>
        <v>1.4044073112821918</v>
      </c>
      <c r="H10" s="7">
        <v>6776</v>
      </c>
      <c r="I10">
        <f>(Table2[[#This Row],[Walks Allowed]]*9) / Table2[[#This Row],[Innings Pitched]]</f>
        <v>3.2944294883161804</v>
      </c>
      <c r="J10" s="7">
        <v>15895</v>
      </c>
      <c r="K10">
        <f>(Table2[[#This Row],[Strikeouts]]*9) / Table2[[#This Row],[Innings Pitched]]</f>
        <v>8.8755806214635911</v>
      </c>
      <c r="L10" s="7">
        <v>42823</v>
      </c>
    </row>
    <row r="11" spans="1:12" ht="15.75" thickBot="1" x14ac:dyDescent="0.3">
      <c r="A11">
        <v>2020</v>
      </c>
      <c r="B11" s="7">
        <v>15468.6</v>
      </c>
      <c r="C11" s="7">
        <v>14439</v>
      </c>
      <c r="D11">
        <f>(Table2[[#This Row],[Hits Allowed]] * 9) / Table2[[#This Row],[Innings Pitched]]</f>
        <v>8.4009541910709427</v>
      </c>
      <c r="E11">
        <f>(Table2[[#This Row],[Runs Allowed]] * 9) / Table2[[#This Row],[Innings Pitched]]</f>
        <v>4.8547379853380397</v>
      </c>
      <c r="F11" s="7">
        <v>8344</v>
      </c>
      <c r="G11">
        <f>(Table2[[#This Row],[Home Runs Allowed]] * 9) / Table2[[#This Row],[Innings Pitched]]</f>
        <v>1.3405220899111749</v>
      </c>
      <c r="H11" s="10">
        <v>2304</v>
      </c>
      <c r="I11">
        <f>(Table2[[#This Row],[Walks Allowed]]*9) / Table2[[#This Row],[Innings Pitched]]</f>
        <v>3.5444707342616657</v>
      </c>
      <c r="J11" s="7">
        <v>6092</v>
      </c>
      <c r="K11">
        <f>(Table2[[#This Row],[Strikeouts]]*9) / Table2[[#This Row],[Innings Pitched]]</f>
        <v>9.0683061169078005</v>
      </c>
      <c r="L11" s="7">
        <v>15586</v>
      </c>
    </row>
    <row r="12" spans="1:12" ht="15.75" thickBot="1" x14ac:dyDescent="0.3">
      <c r="A12">
        <v>2021</v>
      </c>
      <c r="B12" s="8">
        <v>42615</v>
      </c>
      <c r="C12" s="7">
        <v>39484</v>
      </c>
      <c r="D12">
        <f>(Table2[[#This Row],[Hits Allowed]] * 9) / Table2[[#This Row],[Innings Pitched]]</f>
        <v>8.3387539598732836</v>
      </c>
      <c r="E12">
        <f>(Table2[[#This Row],[Runs Allowed]] * 9) / Table2[[#This Row],[Innings Pitched]]</f>
        <v>4.6483632523759244</v>
      </c>
      <c r="F12" s="7">
        <v>22010</v>
      </c>
      <c r="G12">
        <f>(Table2[[#This Row],[Home Runs Allowed]] * 9) / Table2[[#This Row],[Innings Pitched]]</f>
        <v>1.2553326293558607</v>
      </c>
      <c r="H12" s="7">
        <v>5944</v>
      </c>
      <c r="I12">
        <f>(Table2[[#This Row],[Walks Allowed]]*9) / Table2[[#This Row],[Innings Pitched]]</f>
        <v>3.33558606124604</v>
      </c>
      <c r="J12" s="7">
        <v>15794</v>
      </c>
      <c r="K12">
        <f>(Table2[[#This Row],[Strikeouts]]*9) / Table2[[#This Row],[Innings Pitched]]</f>
        <v>8.9007391763463577</v>
      </c>
      <c r="L12" s="7">
        <v>42145</v>
      </c>
    </row>
    <row r="13" spans="1:12" ht="15.75" thickBot="1" x14ac:dyDescent="0.3">
      <c r="A13">
        <v>2022</v>
      </c>
      <c r="B13" s="7">
        <v>43075.3</v>
      </c>
      <c r="C13" s="7">
        <v>39677</v>
      </c>
      <c r="D13">
        <f>(Table2[[#This Row],[Hits Allowed]] * 9) / Table2[[#This Row],[Innings Pitched]]</f>
        <v>8.2899712828465493</v>
      </c>
      <c r="E13">
        <f>(Table2[[#This Row],[Runs Allowed]] * 9) / Table2[[#This Row],[Innings Pitched]]</f>
        <v>3.9689566874751887</v>
      </c>
      <c r="F13" s="7">
        <v>18996</v>
      </c>
      <c r="G13">
        <f>(Table2[[#This Row],[Home Runs Allowed]] * 9) / Table2[[#This Row],[Innings Pitched]]</f>
        <v>1.0896035547053646</v>
      </c>
      <c r="H13" s="8">
        <v>5215</v>
      </c>
      <c r="I13">
        <f>(Table2[[#This Row],[Walks Allowed]]*9) / Table2[[#This Row],[Innings Pitched]]</f>
        <v>3.1031240641388451</v>
      </c>
      <c r="J13" s="7">
        <v>14852</v>
      </c>
      <c r="K13">
        <f>(Table2[[#This Row],[Strikeouts]]*9) / Table2[[#This Row],[Innings Pitched]]</f>
        <v>8.5271141466223099</v>
      </c>
      <c r="L13" s="7">
        <v>40812</v>
      </c>
    </row>
    <row r="14" spans="1:12" x14ac:dyDescent="0.25">
      <c r="A14" t="s">
        <v>25</v>
      </c>
      <c r="B14">
        <f>SUM(B2:B13)</f>
        <v>492191.6</v>
      </c>
      <c r="C14">
        <f>SUM(C2:C13)</f>
        <v>471272</v>
      </c>
      <c r="D14">
        <f>(Table2[[#This Row],[Hits Allowed]] * 9) / Table2[[#This Row],[Innings Pitched]]</f>
        <v>8.6174733579362179</v>
      </c>
      <c r="E14">
        <f>(Table2[[#This Row],[Runs Allowed]] * 9) / Table2[[#This Row],[Innings Pitched]]</f>
        <v>4.4115929650160632</v>
      </c>
      <c r="F14">
        <f>SUM(F2:F13)</f>
        <v>241261</v>
      </c>
      <c r="G14">
        <f>(Table2[[#This Row],[Home Runs Allowed]] * 9) / Table2[[#This Row],[Innings Pitched]]</f>
        <v>1.1114147417387863</v>
      </c>
      <c r="H14">
        <f>SUM(H2:H13)</f>
        <v>60781</v>
      </c>
      <c r="I14">
        <f>(Table2[[#This Row],[Walks Allowed]]*9) / Table2[[#This Row],[Innings Pitched]]</f>
        <v>3.1395578469847925</v>
      </c>
      <c r="J14">
        <f>SUM(J2:J13)</f>
        <v>171696</v>
      </c>
      <c r="K14">
        <f>(Table2[[#This Row],[Strikeouts]]*9) / Table2[[#This Row],[Innings Pitched]]</f>
        <v>8.1218980575857049</v>
      </c>
      <c r="L14">
        <f>SUM(L2:L13)</f>
        <v>444170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Jamin Kim</dc:creator>
  <cp:lastModifiedBy>Jamin Kim</cp:lastModifiedBy>
  <dcterms:created xsi:type="dcterms:W3CDTF">2022-10-25T05:39:38Z</dcterms:created>
  <dcterms:modified xsi:type="dcterms:W3CDTF">2022-10-31T23:03:50Z</dcterms:modified>
</cp:coreProperties>
</file>